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3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<sst xmlns="http://schemas.openxmlformats.org/spreadsheetml/2006/main" count="317" uniqueCount="128">
  <si>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</si>
  <si>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</si>
  <si>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</si>
  <si>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</si>
  <si>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</si>
  <si>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</si>
  <si>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</si>
  <si>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</si>
  <si>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</si>
  <si>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</si>
  <si>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</si>
  <si>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</si>
  <si>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</si>
  <si>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</si>
  <si>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Смирновский</t>
  </si>
  <si>
    <t>01.11.2013 г.</t>
  </si>
  <si>
    <t xml:space="preserve">Ремонт жилья </t>
  </si>
  <si>
    <t>Узлы учета</t>
  </si>
  <si>
    <t>Капремонт лифта</t>
  </si>
  <si>
    <t xml:space="preserve">Ремонт жилья:субабоненты </t>
  </si>
  <si>
    <t>Установка общих счетчиков</t>
  </si>
  <si>
    <t>Ремонт УУТЭ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</si>
  <si>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</si>
  <si>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</si>
  <si>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</si>
  <si>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</si>
  <si>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</si>
  <si>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</si>
  <si>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</si>
  <si>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</si>
  <si>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</si>
  <si>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</si>
  <si>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</si>
  <si>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</si>
  <si>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ГВС</t>
  </si>
  <si>
    <t>Отопление</t>
  </si>
  <si>
    <t>ХВ снабжение (СОИД)</t>
  </si>
  <si>
    <t>Эл.снабжение (СОИД)</t>
  </si>
  <si>
    <t>Теплоноситель (СОИД)</t>
  </si>
  <si>
    <t>Тепловая энергия ГВС (СОИД)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</si>
  <si>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</si>
  <si>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</si>
  <si>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</si>
  <si>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</si>
  <si>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</si>
  <si>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Лифт</t>
  </si>
  <si>
    <t>Январь 2017 г</t>
  </si>
  <si>
    <t>Вид работ</t>
  </si>
  <si>
    <t>Место проведения работ</t>
  </si>
  <si>
    <t>Сумма</t>
  </si>
  <si>
    <t>смена трубопровода ЦО</t>
  </si>
  <si>
    <t>Смирновский 137</t>
  </si>
  <si>
    <t>кв.111,115,119,123,127,131,135,139,143</t>
  </si>
  <si>
    <t>кв.148,152,156,160,164,168,172,176,180</t>
  </si>
  <si>
    <t>смена трубопровода и запорной арматуры на УУТЭ</t>
  </si>
  <si>
    <t>ИТОГО</t>
  </si>
  <si>
    <t>Февраль 2017 г</t>
  </si>
  <si>
    <t>замена задвижки</t>
  </si>
  <si>
    <t>Март 2017</t>
  </si>
  <si>
    <t>ремонт подъездного электроосвещения (смена светильников, установка датчиков движения)</t>
  </si>
  <si>
    <t>1,2,3,4,5-й подъезд</t>
  </si>
  <si>
    <t>установка поручней металлических, пандуса</t>
  </si>
  <si>
    <t>1-й подъезд</t>
  </si>
  <si>
    <t>смена трубопровода ф 20,25 мм</t>
  </si>
  <si>
    <t>кухня, зал ЦО п/п</t>
  </si>
  <si>
    <t>Май 2017</t>
  </si>
  <si>
    <t>Смирновский, 137</t>
  </si>
  <si>
    <t>Июнь 2017 г</t>
  </si>
  <si>
    <t>кв.37-69</t>
  </si>
  <si>
    <t>Сентябрь 2017 г</t>
  </si>
  <si>
    <t>ремонт ж\б козырька на подъездами жилого дома</t>
  </si>
  <si>
    <t>Ноябрь 2017 г</t>
  </si>
  <si>
    <t>смена трубопровода ф 20 мм</t>
  </si>
  <si>
    <t>ремонт ЦО, подготовка к опрессовке внутренней системы ЦО</t>
  </si>
  <si>
    <t>ВСЕГО</t>
  </si>
  <si>
    <t>смена замка на этажном щите</t>
  </si>
  <si>
    <t>Под 5 эт 5</t>
  </si>
  <si>
    <t>ремонт УУТЭ</t>
  </si>
  <si>
    <t>пусконаладочные работы</t>
  </si>
  <si>
    <t>периодический смотр вентканалов</t>
  </si>
  <si>
    <t>кв.1,2,4,6,12,13,15,16,22-24,27-30,32,40,41,43,46-49,53,54,59,60,65-68,72-74,78,80,83-89,91,96-98,101,102,104-106,109,111,113,115,117,123-128,131,134,136,138,140,141,43,144,150,151,155-158,169,164176,178,177,180</t>
  </si>
  <si>
    <t>т/о УУТЭ</t>
  </si>
  <si>
    <t>устранение непрогрева системы ЦО</t>
  </si>
  <si>
    <t>кв.69,33</t>
  </si>
  <si>
    <t>т/о УУТЭ ЦО и ГВС</t>
  </si>
  <si>
    <t>СМирновский 137</t>
  </si>
  <si>
    <t>закрашивание граффити и надписей расположенных по периметру МКД на цокольной части дома</t>
  </si>
  <si>
    <t>Апрель 2017</t>
  </si>
  <si>
    <t>слив воды из системы</t>
  </si>
  <si>
    <t>закрытие отопительного периода</t>
  </si>
  <si>
    <t>замена крана шарового ф 15 мм</t>
  </si>
  <si>
    <t>кв.117 ХВС 3-й этаж 4-й подъезд</t>
  </si>
  <si>
    <t>дезинсекция подвальных помещений</t>
  </si>
  <si>
    <t>ремонт электроосвещения в подъезде и установка антимагнитной пломбы в квартире</t>
  </si>
  <si>
    <t>1-й подъезд, тамбур, кв.158</t>
  </si>
  <si>
    <t xml:space="preserve">установка замка на ЩР </t>
  </si>
  <si>
    <t>кв. 25</t>
  </si>
  <si>
    <t>благоустройство придомовой территори (окраска деревьев и бордюров)</t>
  </si>
  <si>
    <t>Июль 2017 г</t>
  </si>
  <si>
    <t>Август 2017 г</t>
  </si>
  <si>
    <t>перенос фотореле</t>
  </si>
  <si>
    <t>1-й, 2-й, 3-й, 4-й, 5-й подъезды</t>
  </si>
  <si>
    <t>ремонт э/освещения в подъезде</t>
  </si>
  <si>
    <t>4-й подъезд 1-й этаж</t>
  </si>
  <si>
    <t>ремонт электроснабжения (ЩЭ), установка автоматических выключателей</t>
  </si>
  <si>
    <t>кв.52</t>
  </si>
  <si>
    <t>Октябрь 2017 г</t>
  </si>
  <si>
    <t>ремонт электроосвещения в подъезде</t>
  </si>
  <si>
    <t>4,5-й подъезд, 5,6,8-й этаж</t>
  </si>
  <si>
    <t>осмотр вентиляционных каналов</t>
  </si>
  <si>
    <t>кв. 20,36,58,61,92,100,109,118,173</t>
  </si>
  <si>
    <t>кв. 55,56,116,138,166</t>
  </si>
  <si>
    <t>гидравлические испытания внутридомовой системы ЦО</t>
  </si>
  <si>
    <t>установка замка на ЩЭ</t>
  </si>
  <si>
    <t>1-й подъезд, 6-й этаж</t>
  </si>
  <si>
    <t>смена фотореле, ламп</t>
  </si>
  <si>
    <t>3,4 — й подъезд, 4,5,9 этаж</t>
  </si>
  <si>
    <t xml:space="preserve">установка датчика движения в жилом доме </t>
  </si>
  <si>
    <t>5-й подъезд (возле лифта)</t>
  </si>
  <si>
    <t>ремонт электроснабжения (смена автомата в ЩЭ)</t>
  </si>
  <si>
    <t>кв.72</t>
  </si>
  <si>
    <t>смена ламп светодиодных в подъезде</t>
  </si>
  <si>
    <t>6-й этаж</t>
  </si>
  <si>
    <t>Декабрь 2017 г</t>
  </si>
  <si>
    <t>смена трубопровода ф 25 мм</t>
  </si>
  <si>
    <t>кв. 44 ЦО п/п</t>
  </si>
  <si>
    <t>ремонт электроосвещения в подъезде (смена ламп)</t>
  </si>
  <si>
    <t>2-й подъезд, 8-й этаж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</si>
</sst>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2" fillId="0" borderId="0" xfId="0" applyFont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justify"/>
    </xf>
    <xf numFmtId="166" fontId="3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1" fillId="0" borderId="1" xfId="0" applyFont="1" applyFill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6" fillId="2" borderId="1" xfId="0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/>
    </xf>
    <xf numFmtId="164" fontId="0" fillId="0" borderId="0" xfId="0" applyAlignment="1">
      <alignment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1" fillId="0" borderId="0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justify" wrapText="1"/>
    </xf>
    <xf numFmtId="164" fontId="5" fillId="0" borderId="1" xfId="0" applyNumberFormat="1" applyFont="1" applyBorder="1" applyAlignment="1">
      <alignment horizontal="center"/>
    </xf>
    <xf numFmtId="164" fontId="6" fillId="2" borderId="1" xfId="0" applyFont="1" applyFill="1" applyBorder="1" applyAlignment="1">
      <alignment horizontal="center" wrapText="1"/>
    </xf>
    <xf numFmtId="164" fontId="6" fillId="3" borderId="1" xfId="0" applyFont="1" applyFill="1" applyBorder="1" applyAlignment="1">
      <alignment horizontal="center" wrapText="1"/>
    </xf>
    <xf numFmtId="164" fontId="0" fillId="3" borderId="0" xfId="0" applyFill="1" applyAlignment="1">
      <alignment/>
    </xf>
    <xf numFmtId="164" fontId="6" fillId="2" borderId="0" xfId="0" applyFont="1" applyFill="1" applyAlignment="1">
      <alignment horizontal="center"/>
    </xf>
    <xf numFmtId="164" fontId="6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143">
          <cell r="E2143">
            <v>67235.4</v>
          </cell>
          <cell r="F2143">
            <v>-20885.93</v>
          </cell>
          <cell r="G2143">
            <v>688320.2699999999</v>
          </cell>
          <cell r="H2143">
            <v>711620.3900000001</v>
          </cell>
          <cell r="I2143">
            <v>412858.88</v>
          </cell>
          <cell r="J2143">
            <v>277875.5800000001</v>
          </cell>
          <cell r="K2143">
            <v>43935.279999999795</v>
          </cell>
        </row>
        <row r="2144"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</row>
        <row r="2145">
          <cell r="E2145">
            <v>7487.13</v>
          </cell>
          <cell r="F2145">
            <v>-189271.71</v>
          </cell>
          <cell r="G2145">
            <v>0</v>
          </cell>
          <cell r="H2145">
            <v>7800.97</v>
          </cell>
          <cell r="I2145">
            <v>0</v>
          </cell>
          <cell r="J2145">
            <v>-181470.74</v>
          </cell>
          <cell r="K2145">
            <v>-313.84000000000015</v>
          </cell>
        </row>
        <row r="2146">
          <cell r="E2146">
            <v>45000</v>
          </cell>
          <cell r="F2146">
            <v>135000</v>
          </cell>
          <cell r="G2146">
            <v>35000</v>
          </cell>
          <cell r="H2146">
            <v>25000</v>
          </cell>
          <cell r="I2146">
            <v>0</v>
          </cell>
          <cell r="J2146">
            <v>160000</v>
          </cell>
          <cell r="K2146">
            <v>55000</v>
          </cell>
        </row>
        <row r="2147">
          <cell r="E2147">
            <v>5694.81</v>
          </cell>
          <cell r="F2147">
            <v>194079.61</v>
          </cell>
          <cell r="G2147">
            <v>0</v>
          </cell>
          <cell r="H2147">
            <v>6846.84</v>
          </cell>
          <cell r="I2147">
            <v>0</v>
          </cell>
          <cell r="J2147">
            <v>200926.44999999998</v>
          </cell>
          <cell r="K2147">
            <v>-1152.0299999999997</v>
          </cell>
        </row>
        <row r="2148">
          <cell r="E2148">
            <v>-407.32</v>
          </cell>
          <cell r="F2148">
            <v>407.32</v>
          </cell>
          <cell r="G2148">
            <v>0</v>
          </cell>
          <cell r="H2148">
            <v>0</v>
          </cell>
          <cell r="I2148">
            <v>0</v>
          </cell>
          <cell r="J2148">
            <v>407.32</v>
          </cell>
          <cell r="K2148">
            <v>-407.32</v>
          </cell>
        </row>
        <row r="2150">
          <cell r="E2150">
            <v>21165.7</v>
          </cell>
          <cell r="F2150">
            <v>165443.19</v>
          </cell>
          <cell r="G2150">
            <v>181416.65999999995</v>
          </cell>
          <cell r="H2150">
            <v>187793.40000000002</v>
          </cell>
          <cell r="I2150">
            <v>182248.01000000004</v>
          </cell>
          <cell r="J2150">
            <v>170988.58</v>
          </cell>
          <cell r="K2150">
            <v>14788.959999999934</v>
          </cell>
        </row>
        <row r="2151">
          <cell r="E2151">
            <v>15720.32</v>
          </cell>
          <cell r="F2151">
            <v>-15720.32</v>
          </cell>
          <cell r="G2151">
            <v>174999.97000000003</v>
          </cell>
          <cell r="H2151">
            <v>181151.18999999997</v>
          </cell>
          <cell r="I2151">
            <v>174999.97000000003</v>
          </cell>
          <cell r="J2151">
            <v>-9569.100000000064</v>
          </cell>
          <cell r="K2151">
            <v>9569.100000000064</v>
          </cell>
        </row>
        <row r="2152">
          <cell r="E2152">
            <v>3465.54</v>
          </cell>
          <cell r="F2152">
            <v>109174.56</v>
          </cell>
          <cell r="G2152">
            <v>58333.32000000001</v>
          </cell>
          <cell r="H2152">
            <v>60383.729999999996</v>
          </cell>
          <cell r="I2152">
            <v>14490</v>
          </cell>
          <cell r="J2152">
            <v>155068.28999999998</v>
          </cell>
          <cell r="K2152">
            <v>1415.130000000012</v>
          </cell>
        </row>
        <row r="2153">
          <cell r="E2153">
            <v>1953.36</v>
          </cell>
          <cell r="F2153">
            <v>44834.88</v>
          </cell>
          <cell r="G2153">
            <v>5833.37</v>
          </cell>
          <cell r="H2153">
            <v>6038.37</v>
          </cell>
          <cell r="I2153">
            <v>46762.07999999999</v>
          </cell>
          <cell r="J2153">
            <v>4111.170000000013</v>
          </cell>
          <cell r="K2153">
            <v>1748.3599999999997</v>
          </cell>
        </row>
        <row r="2154">
          <cell r="E2154">
            <v>1145.66</v>
          </cell>
          <cell r="F2154">
            <v>10969.8</v>
          </cell>
          <cell r="G2154">
            <v>10305.509999999998</v>
          </cell>
          <cell r="H2154">
            <v>10667.79</v>
          </cell>
          <cell r="I2154">
            <v>22694.4</v>
          </cell>
          <cell r="J2154">
            <v>-1056.8100000000013</v>
          </cell>
          <cell r="K2154">
            <v>783.3799999999974</v>
          </cell>
        </row>
        <row r="2155">
          <cell r="E2155">
            <v>32.58</v>
          </cell>
          <cell r="F2155">
            <v>952.71</v>
          </cell>
          <cell r="G2155">
            <v>291.71999999999997</v>
          </cell>
          <cell r="H2155">
            <v>301.91999999999996</v>
          </cell>
          <cell r="I2155">
            <v>0</v>
          </cell>
          <cell r="J2155">
            <v>1254.63</v>
          </cell>
          <cell r="K2155">
            <v>22.379999999999995</v>
          </cell>
        </row>
        <row r="2156">
          <cell r="E2156">
            <v>7890.46</v>
          </cell>
          <cell r="F2156">
            <v>-7890.46</v>
          </cell>
          <cell r="G2156">
            <v>92361.12</v>
          </cell>
          <cell r="H2156">
            <v>95607.58</v>
          </cell>
          <cell r="I2156">
            <v>92361.12</v>
          </cell>
          <cell r="J2156">
            <v>-4644</v>
          </cell>
          <cell r="K2156">
            <v>4644</v>
          </cell>
        </row>
        <row r="2157">
          <cell r="E2157">
            <v>4075.3</v>
          </cell>
          <cell r="F2157">
            <v>-635089.72</v>
          </cell>
          <cell r="G2157">
            <v>40833.31</v>
          </cell>
          <cell r="H2157">
            <v>42268.61</v>
          </cell>
          <cell r="I2157">
            <v>234260.48347999997</v>
          </cell>
          <cell r="J2157">
            <v>-827081.5934799999</v>
          </cell>
          <cell r="K2157">
            <v>2640</v>
          </cell>
        </row>
        <row r="2158">
          <cell r="E2158">
            <v>1026.57</v>
          </cell>
          <cell r="F2158">
            <v>25170.75</v>
          </cell>
          <cell r="G2158">
            <v>9236.08</v>
          </cell>
          <cell r="H2158">
            <v>9560.77</v>
          </cell>
          <cell r="I2158">
            <v>0</v>
          </cell>
          <cell r="J2158">
            <v>34731.520000000004</v>
          </cell>
          <cell r="K2158">
            <v>701.8799999999992</v>
          </cell>
        </row>
        <row r="2160">
          <cell r="E2160">
            <v>11410.78</v>
          </cell>
          <cell r="F2160">
            <v>-11411.78</v>
          </cell>
          <cell r="G2160">
            <v>116824.8</v>
          </cell>
          <cell r="H2160">
            <v>120840.31</v>
          </cell>
          <cell r="I2160">
            <v>116824.8</v>
          </cell>
          <cell r="J2160">
            <v>-7396.270000000004</v>
          </cell>
          <cell r="K2160">
            <v>7395.270000000004</v>
          </cell>
        </row>
        <row r="2161">
          <cell r="E2161">
            <v>49636.62</v>
          </cell>
          <cell r="F2161">
            <v>-49636.62</v>
          </cell>
          <cell r="G2161">
            <v>1498505.9</v>
          </cell>
          <cell r="H2161">
            <v>1456577.81</v>
          </cell>
          <cell r="I2161">
            <v>1498505.9</v>
          </cell>
          <cell r="J2161">
            <v>-91564.70999999996</v>
          </cell>
          <cell r="K2161">
            <v>91564.70999999996</v>
          </cell>
        </row>
        <row r="2162">
          <cell r="E2162">
            <v>701969.64</v>
          </cell>
          <cell r="F2162">
            <v>-701969.64</v>
          </cell>
          <cell r="G2162">
            <v>2155799.13</v>
          </cell>
          <cell r="H2162">
            <v>2599412.65</v>
          </cell>
          <cell r="I2162">
            <v>2155799.13</v>
          </cell>
          <cell r="J2162">
            <v>-258356.1200000001</v>
          </cell>
          <cell r="K2162">
            <v>258356.1200000001</v>
          </cell>
        </row>
        <row r="2163">
          <cell r="E2163">
            <v>0</v>
          </cell>
          <cell r="F2163">
            <v>0</v>
          </cell>
          <cell r="G2163">
            <v>7435.489999999999</v>
          </cell>
          <cell r="H2163">
            <v>6984.739999999999</v>
          </cell>
          <cell r="I2163">
            <v>7435.489999999999</v>
          </cell>
          <cell r="J2163">
            <v>-450.75</v>
          </cell>
          <cell r="K2163">
            <v>450.75</v>
          </cell>
        </row>
        <row r="2164">
          <cell r="E2164">
            <v>0</v>
          </cell>
          <cell r="F2164">
            <v>0</v>
          </cell>
          <cell r="G2164">
            <v>187077.77</v>
          </cell>
          <cell r="H2164">
            <v>176428.76</v>
          </cell>
          <cell r="I2164">
            <v>187077.77</v>
          </cell>
          <cell r="J2164">
            <v>-10649.00999999998</v>
          </cell>
          <cell r="K2164">
            <v>10649.00999999998</v>
          </cell>
        </row>
        <row r="2165">
          <cell r="E2165">
            <v>0</v>
          </cell>
          <cell r="F2165">
            <v>0</v>
          </cell>
          <cell r="G2165">
            <v>4296.1900000000005</v>
          </cell>
          <cell r="H2165">
            <v>3630.66</v>
          </cell>
          <cell r="I2165">
            <v>4296.1900000000005</v>
          </cell>
          <cell r="J2165">
            <v>-665.5300000000007</v>
          </cell>
          <cell r="K2165">
            <v>665.5300000000007</v>
          </cell>
        </row>
        <row r="2166">
          <cell r="E2166">
            <v>0</v>
          </cell>
          <cell r="F2166">
            <v>0</v>
          </cell>
          <cell r="G2166">
            <v>18388.86</v>
          </cell>
          <cell r="H2166">
            <v>15622.710000000001</v>
          </cell>
          <cell r="I2166">
            <v>18388.86</v>
          </cell>
          <cell r="J2166">
            <v>-2766.1499999999996</v>
          </cell>
          <cell r="K2166">
            <v>2766.1499999999996</v>
          </cell>
        </row>
        <row r="2167">
          <cell r="E2167">
            <v>-58.54</v>
          </cell>
          <cell r="F2167">
            <v>58.54</v>
          </cell>
          <cell r="G2167">
            <v>77732.25</v>
          </cell>
          <cell r="H2167">
            <v>85291.47</v>
          </cell>
          <cell r="I2167">
            <v>77732.25</v>
          </cell>
          <cell r="J2167">
            <v>7617.759999999995</v>
          </cell>
          <cell r="K2167">
            <v>-7617.759999999995</v>
          </cell>
        </row>
        <row r="2168">
          <cell r="E2168">
            <v>1543.2</v>
          </cell>
          <cell r="F2168">
            <v>-1543.2</v>
          </cell>
          <cell r="G2168">
            <v>19861.110000000004</v>
          </cell>
          <cell r="H2168">
            <v>20326.010000000002</v>
          </cell>
          <cell r="I2168">
            <v>19861.110000000004</v>
          </cell>
          <cell r="J2168">
            <v>-1078.300000000003</v>
          </cell>
          <cell r="K2168">
            <v>1078.300000000003</v>
          </cell>
        </row>
        <row r="2169">
          <cell r="E2169">
            <v>20720.2</v>
          </cell>
          <cell r="F2169">
            <v>-20720.2</v>
          </cell>
          <cell r="G2169">
            <v>210284.63999999996</v>
          </cell>
          <cell r="H2169">
            <v>217698.09000000003</v>
          </cell>
          <cell r="I2169">
            <v>210284.63999999996</v>
          </cell>
          <cell r="J2169">
            <v>-13306.749999999942</v>
          </cell>
          <cell r="K2169">
            <v>13306.749999999942</v>
          </cell>
        </row>
        <row r="2170">
          <cell r="E2170">
            <v>20703.07</v>
          </cell>
          <cell r="F2170">
            <v>-39292.44</v>
          </cell>
          <cell r="G2170">
            <v>210284.63999999996</v>
          </cell>
          <cell r="H2170">
            <v>217676.28999999998</v>
          </cell>
          <cell r="I2170">
            <v>210284.63999999996</v>
          </cell>
          <cell r="J2170">
            <v>-31900.78999999998</v>
          </cell>
          <cell r="K2170">
            <v>13311.419999999984</v>
          </cell>
        </row>
        <row r="2171">
          <cell r="E2171">
            <v>24219.77</v>
          </cell>
          <cell r="F2171">
            <v>-24219.77</v>
          </cell>
          <cell r="G2171">
            <v>246501.23000000007</v>
          </cell>
          <cell r="H2171">
            <v>255116.89</v>
          </cell>
          <cell r="I2171">
            <v>246501.23000000007</v>
          </cell>
          <cell r="J2171">
            <v>-15604.110000000044</v>
          </cell>
          <cell r="K2171">
            <v>15604.110000000044</v>
          </cell>
        </row>
        <row r="2172">
          <cell r="E2172">
            <v>37326</v>
          </cell>
          <cell r="F2172">
            <v>-37326</v>
          </cell>
          <cell r="G2172">
            <v>380910.0900000001</v>
          </cell>
          <cell r="H2172">
            <v>394366.26999999996</v>
          </cell>
          <cell r="I2172">
            <v>380910.0900000001</v>
          </cell>
          <cell r="J2172">
            <v>-23869.820000000123</v>
          </cell>
          <cell r="K2172">
            <v>23869.820000000123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75" zoomScaleNormal="75" workbookViewId="0" topLeftCell="A1">
      <selection activeCell="K45" sqref="K45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7.28125" style="0" customWidth="1"/>
    <col min="6" max="6" width="20.14062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0.8515625" style="0" customWidth="1"/>
    <col min="12" max="12" width="28.281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9.2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53</v>
      </c>
      <c r="B5" s="5" t="s">
        <v>14</v>
      </c>
      <c r="C5" s="7">
        <v>137</v>
      </c>
      <c r="D5" s="3"/>
      <c r="E5" s="3"/>
      <c r="F5" s="3"/>
      <c r="G5" s="3"/>
      <c r="H5" s="3"/>
      <c r="I5" s="3"/>
      <c r="J5" s="3"/>
      <c r="K5" s="3"/>
      <c r="L5" s="5" t="s">
        <v>15</v>
      </c>
    </row>
    <row r="6" spans="1:12" s="2" customFormat="1" ht="12.75" hidden="1">
      <c r="A6" s="3">
        <v>1</v>
      </c>
      <c r="B6" s="3"/>
      <c r="C6" s="3"/>
      <c r="D6" s="3" t="s">
        <v>16</v>
      </c>
      <c r="E6" s="4">
        <f>'[1]Лицевые счета домов свод'!E2143</f>
        <v>67235.4</v>
      </c>
      <c r="F6" s="4">
        <f>'[1]Лицевые счета домов свод'!F2143</f>
        <v>-20885.93</v>
      </c>
      <c r="G6" s="4">
        <f>'[1]Лицевые счета домов свод'!G2143</f>
        <v>688320.2699999999</v>
      </c>
      <c r="H6" s="4">
        <f>'[1]Лицевые счета домов свод'!H2143</f>
        <v>711620.3900000001</v>
      </c>
      <c r="I6" s="4">
        <f>'[1]Лицевые счета домов свод'!I2143</f>
        <v>412858.88</v>
      </c>
      <c r="J6" s="4">
        <f>'[1]Лицевые счета домов свод'!J2143</f>
        <v>277875.5800000001</v>
      </c>
      <c r="K6" s="4">
        <f>'[1]Лицевые счета домов свод'!K2143</f>
        <v>43935.279999999795</v>
      </c>
      <c r="L6" s="3"/>
    </row>
    <row r="7" spans="1:12" s="2" customFormat="1" ht="12.75" hidden="1">
      <c r="A7" s="3"/>
      <c r="B7" s="3"/>
      <c r="C7" s="3"/>
      <c r="D7" s="3" t="s">
        <v>17</v>
      </c>
      <c r="E7" s="4">
        <f>'[1]Лицевые счета домов свод'!E2144</f>
        <v>0</v>
      </c>
      <c r="F7" s="4">
        <f>'[1]Лицевые счета домов свод'!F2144</f>
        <v>0</v>
      </c>
      <c r="G7" s="4">
        <f>'[1]Лицевые счета домов свод'!G2144</f>
        <v>0</v>
      </c>
      <c r="H7" s="4">
        <f>'[1]Лицевые счета домов свод'!H2144</f>
        <v>0</v>
      </c>
      <c r="I7" s="4">
        <f>'[1]Лицевые счета домов свод'!I2144</f>
        <v>0</v>
      </c>
      <c r="J7" s="4">
        <f>'[1]Лицевые счета домов свод'!J2144</f>
        <v>0</v>
      </c>
      <c r="K7" s="4">
        <f>'[1]Лицевые счета домов свод'!K2144</f>
        <v>0</v>
      </c>
      <c r="L7" s="3"/>
    </row>
    <row r="8" spans="1:12" s="2" customFormat="1" ht="12.75" hidden="1">
      <c r="A8" s="3"/>
      <c r="B8" s="3"/>
      <c r="C8" s="3"/>
      <c r="D8" s="3" t="s">
        <v>18</v>
      </c>
      <c r="E8" s="4">
        <f>'[1]Лицевые счета домов свод'!E2145</f>
        <v>7487.13</v>
      </c>
      <c r="F8" s="4">
        <f>'[1]Лицевые счета домов свод'!F2145</f>
        <v>-189271.71</v>
      </c>
      <c r="G8" s="4">
        <f>'[1]Лицевые счета домов свод'!G2145</f>
        <v>0</v>
      </c>
      <c r="H8" s="4">
        <f>'[1]Лицевые счета домов свод'!H2145</f>
        <v>7800.97</v>
      </c>
      <c r="I8" s="4">
        <f>'[1]Лицевые счета домов свод'!I2145</f>
        <v>0</v>
      </c>
      <c r="J8" s="4">
        <f>'[1]Лицевые счета домов свод'!J2145</f>
        <v>-181470.74</v>
      </c>
      <c r="K8" s="4">
        <f>'[1]Лицевые счета домов свод'!K2145</f>
        <v>-313.84000000000015</v>
      </c>
      <c r="L8" s="3"/>
    </row>
    <row r="9" spans="1:12" s="2" customFormat="1" ht="12.75" hidden="1">
      <c r="A9" s="3"/>
      <c r="B9" s="3"/>
      <c r="C9" s="3"/>
      <c r="D9" s="3" t="s">
        <v>19</v>
      </c>
      <c r="E9" s="4">
        <f>'[1]Лицевые счета домов свод'!E2146</f>
        <v>45000</v>
      </c>
      <c r="F9" s="4">
        <f>'[1]Лицевые счета домов свод'!F2146</f>
        <v>135000</v>
      </c>
      <c r="G9" s="4">
        <f>'[1]Лицевые счета домов свод'!G2146</f>
        <v>35000</v>
      </c>
      <c r="H9" s="4">
        <f>'[1]Лицевые счета домов свод'!H2146</f>
        <v>25000</v>
      </c>
      <c r="I9" s="4">
        <f>'[1]Лицевые счета домов свод'!I2146</f>
        <v>0</v>
      </c>
      <c r="J9" s="4">
        <f>'[1]Лицевые счета домов свод'!J2146</f>
        <v>160000</v>
      </c>
      <c r="K9" s="4">
        <f>'[1]Лицевые счета домов свод'!K2146</f>
        <v>55000</v>
      </c>
      <c r="L9" s="3"/>
    </row>
    <row r="10" spans="1:12" s="2" customFormat="1" ht="12.75" hidden="1">
      <c r="A10" s="3"/>
      <c r="B10" s="3"/>
      <c r="C10" s="3"/>
      <c r="D10" s="3" t="s">
        <v>20</v>
      </c>
      <c r="E10" s="4">
        <f>'[1]Лицевые счета домов свод'!E2147</f>
        <v>5694.81</v>
      </c>
      <c r="F10" s="4">
        <f>'[1]Лицевые счета домов свод'!F2147</f>
        <v>194079.61</v>
      </c>
      <c r="G10" s="4">
        <f>'[1]Лицевые счета домов свод'!G2147</f>
        <v>0</v>
      </c>
      <c r="H10" s="4">
        <f>'[1]Лицевые счета домов свод'!H2147</f>
        <v>6846.84</v>
      </c>
      <c r="I10" s="4">
        <f>'[1]Лицевые счета домов свод'!I2147</f>
        <v>0</v>
      </c>
      <c r="J10" s="4">
        <f>'[1]Лицевые счета домов свод'!J2147</f>
        <v>200926.44999999998</v>
      </c>
      <c r="K10" s="4">
        <f>'[1]Лицевые счета домов свод'!K2147</f>
        <v>-1152.0299999999997</v>
      </c>
      <c r="L10" s="3"/>
    </row>
    <row r="11" spans="1:12" s="2" customFormat="1" ht="12.75" hidden="1">
      <c r="A11" s="3"/>
      <c r="B11" s="3"/>
      <c r="C11" s="3"/>
      <c r="D11" s="3" t="s">
        <v>21</v>
      </c>
      <c r="E11" s="4">
        <f>'[1]Лицевые счета домов свод'!E2148</f>
        <v>-407.32</v>
      </c>
      <c r="F11" s="4">
        <f>'[1]Лицевые счета домов свод'!F2148</f>
        <v>407.32</v>
      </c>
      <c r="G11" s="4">
        <f>'[1]Лицевые счета домов свод'!G2148</f>
        <v>0</v>
      </c>
      <c r="H11" s="4">
        <f>'[1]Лицевые счета домов свод'!H2148</f>
        <v>0</v>
      </c>
      <c r="I11" s="4">
        <f>'[1]Лицевые счета домов свод'!I2148</f>
        <v>0</v>
      </c>
      <c r="J11" s="4">
        <f>'[1]Лицевые счета домов свод'!J2148</f>
        <v>407.32</v>
      </c>
      <c r="K11" s="4">
        <f>'[1]Лицевые счета домов свод'!K2148</f>
        <v>-407.32</v>
      </c>
      <c r="L11" s="3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125010.01999999999</v>
      </c>
      <c r="F12" s="4">
        <f>SUM(F6:F11)</f>
        <v>119329.29000000001</v>
      </c>
      <c r="G12" s="4">
        <f>SUM(G6:G11)</f>
        <v>723320.2699999999</v>
      </c>
      <c r="H12" s="4">
        <f>SUM(H6:H11)</f>
        <v>751268.2000000002</v>
      </c>
      <c r="I12" s="4">
        <f>SUM(I6:I11)</f>
        <v>412858.88</v>
      </c>
      <c r="J12" s="4">
        <f>SUM(J6:J11)</f>
        <v>457738.6100000001</v>
      </c>
      <c r="K12" s="4">
        <f>SUM(K6:K11)</f>
        <v>97062.0899999998</v>
      </c>
      <c r="L12" s="3"/>
    </row>
    <row r="13" spans="1:12" s="2" customFormat="1" ht="14.25" customHeight="1" hidden="1">
      <c r="A13" s="3"/>
      <c r="B13" s="3"/>
      <c r="C13" s="3"/>
      <c r="D13" s="8" t="s">
        <v>23</v>
      </c>
      <c r="E13" s="4">
        <f>'[1]Лицевые счета домов свод'!E2150</f>
        <v>21165.7</v>
      </c>
      <c r="F13" s="4">
        <f>'[1]Лицевые счета домов свод'!F2150</f>
        <v>165443.19</v>
      </c>
      <c r="G13" s="4">
        <f>'[1]Лицевые счета домов свод'!G2150</f>
        <v>181416.65999999995</v>
      </c>
      <c r="H13" s="4">
        <f>'[1]Лицевые счета домов свод'!H2150</f>
        <v>187793.40000000002</v>
      </c>
      <c r="I13" s="4">
        <f>'[1]Лицевые счета домов свод'!I2150</f>
        <v>182248.01000000004</v>
      </c>
      <c r="J13" s="4">
        <f>'[1]Лицевые счета домов свод'!J2150</f>
        <v>170988.58</v>
      </c>
      <c r="K13" s="4">
        <f>'[1]Лицевые счета домов свод'!K2150</f>
        <v>14788.959999999934</v>
      </c>
      <c r="L13" s="3"/>
    </row>
    <row r="14" spans="1:12" s="2" customFormat="1" ht="34.5" customHeight="1" hidden="1">
      <c r="A14" s="3"/>
      <c r="B14" s="3"/>
      <c r="C14" s="3"/>
      <c r="D14" s="8" t="s">
        <v>24</v>
      </c>
      <c r="E14" s="4">
        <f>'[1]Лицевые счета домов свод'!E2151</f>
        <v>15720.32</v>
      </c>
      <c r="F14" s="4">
        <f>'[1]Лицевые счета домов свод'!F2151</f>
        <v>-15720.32</v>
      </c>
      <c r="G14" s="4">
        <f>'[1]Лицевые счета домов свод'!G2151</f>
        <v>174999.97000000003</v>
      </c>
      <c r="H14" s="4">
        <f>'[1]Лицевые счета домов свод'!H2151</f>
        <v>181151.18999999997</v>
      </c>
      <c r="I14" s="4">
        <f>'[1]Лицевые счета домов свод'!I2151</f>
        <v>174999.97000000003</v>
      </c>
      <c r="J14" s="4">
        <f>'[1]Лицевые счета домов свод'!J2151</f>
        <v>-9569.100000000064</v>
      </c>
      <c r="K14" s="4">
        <f>'[1]Лицевые счета домов свод'!K2151</f>
        <v>9569.100000000064</v>
      </c>
      <c r="L14" s="3"/>
    </row>
    <row r="15" spans="1:12" s="2" customFormat="1" ht="28.5" customHeight="1" hidden="1">
      <c r="A15" s="3"/>
      <c r="B15" s="3"/>
      <c r="C15" s="3"/>
      <c r="D15" s="8" t="s">
        <v>25</v>
      </c>
      <c r="E15" s="4">
        <f>'[1]Лицевые счета домов свод'!E2152</f>
        <v>3465.54</v>
      </c>
      <c r="F15" s="4">
        <f>'[1]Лицевые счета домов свод'!F2152</f>
        <v>109174.56</v>
      </c>
      <c r="G15" s="4">
        <f>'[1]Лицевые счета домов свод'!G2152</f>
        <v>58333.32000000001</v>
      </c>
      <c r="H15" s="4">
        <f>'[1]Лицевые счета домов свод'!H2152</f>
        <v>60383.729999999996</v>
      </c>
      <c r="I15" s="4">
        <f>'[1]Лицевые счета домов свод'!I2152</f>
        <v>14490</v>
      </c>
      <c r="J15" s="4">
        <f>'[1]Лицевые счета домов свод'!J2152</f>
        <v>155068.28999999998</v>
      </c>
      <c r="K15" s="4">
        <f>'[1]Лицевые счета домов свод'!K2152</f>
        <v>1415.130000000012</v>
      </c>
      <c r="L15" s="3"/>
    </row>
    <row r="16" spans="1:12" s="2" customFormat="1" ht="28.5" customHeight="1" hidden="1">
      <c r="A16" s="3"/>
      <c r="B16" s="3"/>
      <c r="C16" s="3"/>
      <c r="D16" s="8" t="s">
        <v>26</v>
      </c>
      <c r="E16" s="4">
        <f>'[1]Лицевые счета домов свод'!E2153</f>
        <v>1953.36</v>
      </c>
      <c r="F16" s="4">
        <f>'[1]Лицевые счета домов свод'!F2153</f>
        <v>44834.88</v>
      </c>
      <c r="G16" s="4">
        <f>'[1]Лицевые счета домов свод'!G2153</f>
        <v>5833.37</v>
      </c>
      <c r="H16" s="4">
        <f>'[1]Лицевые счета домов свод'!H2153</f>
        <v>6038.37</v>
      </c>
      <c r="I16" s="4">
        <f>'[1]Лицевые счета домов свод'!I2153</f>
        <v>46762.07999999999</v>
      </c>
      <c r="J16" s="4">
        <f>'[1]Лицевые счета домов свод'!J2153</f>
        <v>4111.170000000013</v>
      </c>
      <c r="K16" s="4">
        <f>'[1]Лицевые счета домов свод'!K2153</f>
        <v>1748.3599999999997</v>
      </c>
      <c r="L16" s="3"/>
    </row>
    <row r="17" spans="1:12" s="2" customFormat="1" ht="12.75" hidden="1">
      <c r="A17" s="3"/>
      <c r="B17" s="3"/>
      <c r="C17" s="3"/>
      <c r="D17" s="3" t="s">
        <v>27</v>
      </c>
      <c r="E17" s="4">
        <f>'[1]Лицевые счета домов свод'!E2154</f>
        <v>1145.66</v>
      </c>
      <c r="F17" s="4">
        <f>'[1]Лицевые счета домов свод'!F2154</f>
        <v>10969.8</v>
      </c>
      <c r="G17" s="4">
        <f>'[1]Лицевые счета домов свод'!G2154</f>
        <v>10305.509999999998</v>
      </c>
      <c r="H17" s="4">
        <f>'[1]Лицевые счета домов свод'!H2154</f>
        <v>10667.79</v>
      </c>
      <c r="I17" s="4">
        <f>'[1]Лицевые счета домов свод'!I2154</f>
        <v>22694.4</v>
      </c>
      <c r="J17" s="4">
        <f>'[1]Лицевые счета домов свод'!J2154</f>
        <v>-1056.8100000000013</v>
      </c>
      <c r="K17" s="4">
        <f>'[1]Лицевые счета домов свод'!K2154</f>
        <v>783.3799999999974</v>
      </c>
      <c r="L17" s="3"/>
    </row>
    <row r="18" spans="1:12" s="2" customFormat="1" ht="31.5" customHeight="1" hidden="1">
      <c r="A18" s="3"/>
      <c r="B18" s="3"/>
      <c r="C18" s="3"/>
      <c r="D18" s="8" t="s">
        <v>28</v>
      </c>
      <c r="E18" s="4">
        <f>'[1]Лицевые счета домов свод'!E2155</f>
        <v>32.58</v>
      </c>
      <c r="F18" s="4">
        <f>'[1]Лицевые счета домов свод'!F2155</f>
        <v>952.71</v>
      </c>
      <c r="G18" s="4">
        <f>'[1]Лицевые счета домов свод'!G2155</f>
        <v>291.71999999999997</v>
      </c>
      <c r="H18" s="4">
        <f>'[1]Лицевые счета домов свод'!H2155</f>
        <v>301.91999999999996</v>
      </c>
      <c r="I18" s="4">
        <f>'[1]Лицевые счета домов свод'!I2155</f>
        <v>0</v>
      </c>
      <c r="J18" s="4">
        <f>'[1]Лицевые счета домов свод'!J2155</f>
        <v>1254.63</v>
      </c>
      <c r="K18" s="4">
        <f>'[1]Лицевые счета домов свод'!K2155</f>
        <v>22.379999999999995</v>
      </c>
      <c r="L18" s="3"/>
    </row>
    <row r="19" spans="1:12" s="2" customFormat="1" ht="43.5" customHeight="1" hidden="1">
      <c r="A19" s="3"/>
      <c r="B19" s="3"/>
      <c r="C19" s="3"/>
      <c r="D19" s="8" t="s">
        <v>29</v>
      </c>
      <c r="E19" s="4">
        <f>'[1]Лицевые счета домов свод'!E2156</f>
        <v>7890.46</v>
      </c>
      <c r="F19" s="4">
        <f>'[1]Лицевые счета домов свод'!F2156</f>
        <v>-7890.46</v>
      </c>
      <c r="G19" s="4">
        <f>'[1]Лицевые счета домов свод'!G2156</f>
        <v>92361.12</v>
      </c>
      <c r="H19" s="4">
        <f>'[1]Лицевые счета домов свод'!H2156</f>
        <v>95607.58</v>
      </c>
      <c r="I19" s="4">
        <f>'[1]Лицевые счета домов свод'!I2156</f>
        <v>92361.12</v>
      </c>
      <c r="J19" s="4">
        <f>'[1]Лицевые счета домов свод'!J2156</f>
        <v>-4644</v>
      </c>
      <c r="K19" s="4">
        <f>'[1]Лицевые счета домов свод'!K2156</f>
        <v>4644</v>
      </c>
      <c r="L19" s="3"/>
    </row>
    <row r="20" spans="1:12" s="2" customFormat="1" ht="21.75" customHeight="1" hidden="1">
      <c r="A20" s="3"/>
      <c r="B20" s="3"/>
      <c r="C20" s="3"/>
      <c r="D20" s="8" t="s">
        <v>30</v>
      </c>
      <c r="E20" s="4">
        <f>'[1]Лицевые счета домов свод'!E2157</f>
        <v>4075.3</v>
      </c>
      <c r="F20" s="4">
        <f>'[1]Лицевые счета домов свод'!F2157</f>
        <v>-635089.72</v>
      </c>
      <c r="G20" s="4">
        <f>'[1]Лицевые счета домов свод'!G2157</f>
        <v>40833.31</v>
      </c>
      <c r="H20" s="4">
        <f>'[1]Лицевые счета домов свод'!H2157</f>
        <v>42268.61</v>
      </c>
      <c r="I20" s="4">
        <f>'[1]Лицевые счета домов свод'!I2157</f>
        <v>234260.48347999997</v>
      </c>
      <c r="J20" s="4">
        <f>'[1]Лицевые счета домов свод'!J2157</f>
        <v>-827081.5934799999</v>
      </c>
      <c r="K20" s="4">
        <f>'[1]Лицевые счета домов свод'!K2157</f>
        <v>2640</v>
      </c>
      <c r="L20" s="3"/>
    </row>
    <row r="21" spans="1:12" s="2" customFormat="1" ht="29.25" customHeight="1" hidden="1">
      <c r="A21" s="3"/>
      <c r="B21" s="3"/>
      <c r="C21" s="3"/>
      <c r="D21" s="8" t="s">
        <v>31</v>
      </c>
      <c r="E21" s="4">
        <f>'[1]Лицевые счета домов свод'!E2158</f>
        <v>1026.57</v>
      </c>
      <c r="F21" s="4">
        <f>'[1]Лицевые счета домов свод'!F2158</f>
        <v>25170.75</v>
      </c>
      <c r="G21" s="4">
        <f>'[1]Лицевые счета домов свод'!G2158</f>
        <v>9236.08</v>
      </c>
      <c r="H21" s="4">
        <f>'[1]Лицевые счета домов свод'!H2158</f>
        <v>9560.77</v>
      </c>
      <c r="I21" s="4">
        <f>'[1]Лицевые счета домов свод'!I2158</f>
        <v>0</v>
      </c>
      <c r="J21" s="4">
        <f>'[1]Лицевые счета домов свод'!J2158</f>
        <v>34731.520000000004</v>
      </c>
      <c r="K21" s="4">
        <f>'[1]Лицевые счета домов свод'!K2158</f>
        <v>701.8799999999992</v>
      </c>
      <c r="L21" s="3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56475.490000000005</v>
      </c>
      <c r="F22" s="4">
        <f>SUM(F13:F21)</f>
        <v>-302154.61</v>
      </c>
      <c r="G22" s="4">
        <f>SUM(G13:G21)</f>
        <v>573611.0599999999</v>
      </c>
      <c r="H22" s="4">
        <f>SUM(H13:H21)</f>
        <v>593773.3600000001</v>
      </c>
      <c r="I22" s="9">
        <f>SUM(I13:I21)</f>
        <v>767816.06348</v>
      </c>
      <c r="J22" s="9">
        <f>SUM(J13:J21)</f>
        <v>-476197.31348</v>
      </c>
      <c r="K22" s="9">
        <f>SUM(K13:K21)</f>
        <v>36313.19</v>
      </c>
      <c r="L22" s="3"/>
    </row>
    <row r="23" spans="1:12" s="2" customFormat="1" ht="12.75" hidden="1">
      <c r="A23" s="3"/>
      <c r="B23" s="3"/>
      <c r="C23" s="3"/>
      <c r="D23" s="3" t="s">
        <v>33</v>
      </c>
      <c r="E23" s="4">
        <f>'[1]Лицевые счета домов свод'!E2160</f>
        <v>11410.78</v>
      </c>
      <c r="F23" s="4">
        <f>'[1]Лицевые счета домов свод'!F2160</f>
        <v>-11411.78</v>
      </c>
      <c r="G23" s="4">
        <f>'[1]Лицевые счета домов свод'!G2160</f>
        <v>116824.8</v>
      </c>
      <c r="H23" s="4">
        <f>'[1]Лицевые счета домов свод'!H2160</f>
        <v>120840.31</v>
      </c>
      <c r="I23" s="4">
        <f>'[1]Лицевые счета домов свод'!I2160</f>
        <v>116824.8</v>
      </c>
      <c r="J23" s="4">
        <f>'[1]Лицевые счета домов свод'!J2160</f>
        <v>-7396.270000000004</v>
      </c>
      <c r="K23" s="4">
        <f>'[1]Лицевые счета домов свод'!K2160</f>
        <v>7395.270000000004</v>
      </c>
      <c r="L23" s="3"/>
    </row>
    <row r="24" spans="1:12" s="2" customFormat="1" ht="12.75" hidden="1">
      <c r="A24" s="3"/>
      <c r="B24" s="3"/>
      <c r="C24" s="3"/>
      <c r="D24" s="3" t="s">
        <v>34</v>
      </c>
      <c r="E24" s="4">
        <f>'[1]Лицевые счета домов свод'!E2161</f>
        <v>49636.62</v>
      </c>
      <c r="F24" s="4">
        <f>'[1]Лицевые счета домов свод'!F2161</f>
        <v>-49636.62</v>
      </c>
      <c r="G24" s="4">
        <f>'[1]Лицевые счета домов свод'!G2161</f>
        <v>1498505.9</v>
      </c>
      <c r="H24" s="4">
        <f>'[1]Лицевые счета домов свод'!H2161</f>
        <v>1456577.81</v>
      </c>
      <c r="I24" s="4">
        <f>'[1]Лицевые счета домов свод'!I2161</f>
        <v>1498505.9</v>
      </c>
      <c r="J24" s="4">
        <f>'[1]Лицевые счета домов свод'!J2161</f>
        <v>-91564.70999999996</v>
      </c>
      <c r="K24" s="9">
        <f>'[1]Лицевые счета домов свод'!K2161</f>
        <v>91564.70999999996</v>
      </c>
      <c r="L24" s="3"/>
    </row>
    <row r="25" spans="1:12" s="2" customFormat="1" ht="12.75">
      <c r="A25" s="3"/>
      <c r="B25" s="3"/>
      <c r="C25" s="3"/>
      <c r="D25" s="3" t="s">
        <v>35</v>
      </c>
      <c r="E25" s="4">
        <f>'[1]Лицевые счета домов свод'!E2162</f>
        <v>701969.64</v>
      </c>
      <c r="F25" s="4">
        <f>'[1]Лицевые счета домов свод'!F2162</f>
        <v>-701969.64</v>
      </c>
      <c r="G25" s="4">
        <f>'[1]Лицевые счета домов свод'!G2162</f>
        <v>2155799.13</v>
      </c>
      <c r="H25" s="4">
        <f>'[1]Лицевые счета домов свод'!H2162</f>
        <v>2599412.65</v>
      </c>
      <c r="I25" s="4">
        <f>'[1]Лицевые счета домов свод'!I2162</f>
        <v>2155799.13</v>
      </c>
      <c r="J25" s="4">
        <f>'[1]Лицевые счета домов свод'!J2162</f>
        <v>-258356.1200000001</v>
      </c>
      <c r="K25" s="9">
        <f>'[1]Лицевые счета домов свод'!K2162</f>
        <v>258356.1200000001</v>
      </c>
      <c r="L25" s="3"/>
    </row>
    <row r="26" spans="1:12" s="2" customFormat="1" ht="12.75" hidden="1">
      <c r="A26" s="3"/>
      <c r="B26" s="3"/>
      <c r="C26" s="3"/>
      <c r="D26" s="3" t="s">
        <v>36</v>
      </c>
      <c r="E26" s="4">
        <f>'[1]Лицевые счета домов свод'!E2163</f>
        <v>0</v>
      </c>
      <c r="F26" s="4">
        <f>'[1]Лицевые счета домов свод'!F2163</f>
        <v>0</v>
      </c>
      <c r="G26" s="4">
        <f>'[1]Лицевые счета домов свод'!G2163</f>
        <v>7435.489999999999</v>
      </c>
      <c r="H26" s="4">
        <f>'[1]Лицевые счета домов свод'!H2163</f>
        <v>6984.739999999999</v>
      </c>
      <c r="I26" s="4">
        <f>'[1]Лицевые счета домов свод'!I2163</f>
        <v>7435.489999999999</v>
      </c>
      <c r="J26" s="4">
        <f>'[1]Лицевые счета домов свод'!J2163</f>
        <v>-450.75</v>
      </c>
      <c r="K26" s="4">
        <f>'[1]Лицевые счета домов свод'!K2163</f>
        <v>450.75</v>
      </c>
      <c r="L26" s="3"/>
    </row>
    <row r="27" spans="1:12" s="2" customFormat="1" ht="12.75" hidden="1">
      <c r="A27" s="3"/>
      <c r="B27" s="3"/>
      <c r="C27" s="3"/>
      <c r="D27" s="3" t="s">
        <v>37</v>
      </c>
      <c r="E27" s="4">
        <f>'[1]Лицевые счета домов свод'!E2164</f>
        <v>0</v>
      </c>
      <c r="F27" s="4">
        <f>'[1]Лицевые счета домов свод'!F2164</f>
        <v>0</v>
      </c>
      <c r="G27" s="4">
        <f>'[1]Лицевые счета домов свод'!G2164</f>
        <v>187077.77</v>
      </c>
      <c r="H27" s="4">
        <f>'[1]Лицевые счета домов свод'!H2164</f>
        <v>176428.76</v>
      </c>
      <c r="I27" s="4">
        <f>'[1]Лицевые счета домов свод'!I2164</f>
        <v>187077.77</v>
      </c>
      <c r="J27" s="4">
        <f>'[1]Лицевые счета домов свод'!J2164</f>
        <v>-10649.00999999998</v>
      </c>
      <c r="K27" s="4">
        <f>'[1]Лицевые счета домов свод'!K2164</f>
        <v>10649.00999999998</v>
      </c>
      <c r="L27" s="3"/>
    </row>
    <row r="28" spans="1:12" s="2" customFormat="1" ht="12.75" hidden="1">
      <c r="A28" s="3"/>
      <c r="B28" s="3"/>
      <c r="C28" s="3"/>
      <c r="D28" s="3" t="s">
        <v>38</v>
      </c>
      <c r="E28" s="4">
        <f>'[1]Лицевые счета домов свод'!E2165</f>
        <v>0</v>
      </c>
      <c r="F28" s="4">
        <f>'[1]Лицевые счета домов свод'!F2165</f>
        <v>0</v>
      </c>
      <c r="G28" s="4">
        <f>'[1]Лицевые счета домов свод'!G2165</f>
        <v>4296.1900000000005</v>
      </c>
      <c r="H28" s="4">
        <f>'[1]Лицевые счета домов свод'!H2165</f>
        <v>3630.66</v>
      </c>
      <c r="I28" s="4">
        <f>'[1]Лицевые счета домов свод'!I2165</f>
        <v>4296.1900000000005</v>
      </c>
      <c r="J28" s="4">
        <f>'[1]Лицевые счета домов свод'!J2165</f>
        <v>-665.5300000000007</v>
      </c>
      <c r="K28" s="4">
        <f>'[1]Лицевые счета домов свод'!K2165</f>
        <v>665.5300000000007</v>
      </c>
      <c r="L28" s="3"/>
    </row>
    <row r="29" spans="1:12" s="2" customFormat="1" ht="12.75" hidden="1">
      <c r="A29" s="3"/>
      <c r="B29" s="3"/>
      <c r="C29" s="3"/>
      <c r="D29" s="3" t="s">
        <v>39</v>
      </c>
      <c r="E29" s="4">
        <f>'[1]Лицевые счета домов свод'!E2166</f>
        <v>0</v>
      </c>
      <c r="F29" s="4">
        <f>'[1]Лицевые счета домов свод'!F2166</f>
        <v>0</v>
      </c>
      <c r="G29" s="4">
        <f>'[1]Лицевые счета домов свод'!G2166</f>
        <v>18388.86</v>
      </c>
      <c r="H29" s="4">
        <f>'[1]Лицевые счета домов свод'!H2166</f>
        <v>15622.710000000001</v>
      </c>
      <c r="I29" s="4">
        <f>'[1]Лицевые счета домов свод'!I2166</f>
        <v>18388.86</v>
      </c>
      <c r="J29" s="4">
        <f>'[1]Лицевые счета домов свод'!J2166</f>
        <v>-2766.1499999999996</v>
      </c>
      <c r="K29" s="4">
        <f>'[1]Лицевые счета домов свод'!K2166</f>
        <v>2766.1499999999996</v>
      </c>
      <c r="L29" s="3"/>
    </row>
    <row r="30" spans="1:12" s="2" customFormat="1" ht="12.75" hidden="1">
      <c r="A30" s="3"/>
      <c r="B30" s="3"/>
      <c r="C30" s="3"/>
      <c r="D30" s="3" t="s">
        <v>40</v>
      </c>
      <c r="E30" s="4">
        <f>'[1]Лицевые счета домов свод'!E2167</f>
        <v>-58.54</v>
      </c>
      <c r="F30" s="4">
        <f>'[1]Лицевые счета домов свод'!F2167</f>
        <v>58.54</v>
      </c>
      <c r="G30" s="4">
        <f>'[1]Лицевые счета домов свод'!G2167</f>
        <v>77732.25</v>
      </c>
      <c r="H30" s="4">
        <f>'[1]Лицевые счета домов свод'!H2167</f>
        <v>85291.47</v>
      </c>
      <c r="I30" s="4">
        <f>'[1]Лицевые счета домов свод'!I2167</f>
        <v>77732.25</v>
      </c>
      <c r="J30" s="4">
        <f>'[1]Лицевые счета домов свод'!J2167</f>
        <v>7617.759999999995</v>
      </c>
      <c r="K30" s="4">
        <f>'[1]Лицевые счета домов свод'!K2167</f>
        <v>-7617.759999999995</v>
      </c>
      <c r="L30" s="3"/>
    </row>
    <row r="31" spans="1:12" s="2" customFormat="1" ht="12.75" hidden="1">
      <c r="A31" s="3"/>
      <c r="B31" s="3"/>
      <c r="C31" s="3"/>
      <c r="D31" s="3" t="s">
        <v>41</v>
      </c>
      <c r="E31" s="4">
        <f>'[1]Лицевые счета домов свод'!E2168</f>
        <v>1543.2</v>
      </c>
      <c r="F31" s="4">
        <f>'[1]Лицевые счета домов свод'!F2168</f>
        <v>-1543.2</v>
      </c>
      <c r="G31" s="4">
        <f>'[1]Лицевые счета домов свод'!G2168</f>
        <v>19861.110000000004</v>
      </c>
      <c r="H31" s="4">
        <f>'[1]Лицевые счета домов свод'!H2168</f>
        <v>20326.010000000002</v>
      </c>
      <c r="I31" s="4">
        <f>'[1]Лицевые счета домов свод'!I2168</f>
        <v>19861.110000000004</v>
      </c>
      <c r="J31" s="4">
        <f>'[1]Лицевые счета домов свод'!J2168</f>
        <v>-1078.300000000003</v>
      </c>
      <c r="K31" s="4">
        <f>'[1]Лицевые счета домов свод'!K2168</f>
        <v>1078.300000000003</v>
      </c>
      <c r="L31" s="3"/>
    </row>
    <row r="32" spans="1:12" s="2" customFormat="1" ht="12.75" hidden="1">
      <c r="A32" s="3"/>
      <c r="B32" s="3"/>
      <c r="C32" s="3"/>
      <c r="D32" s="3" t="s">
        <v>42</v>
      </c>
      <c r="E32" s="4">
        <f>'[1]Лицевые счета домов свод'!E2169</f>
        <v>20720.2</v>
      </c>
      <c r="F32" s="4">
        <f>'[1]Лицевые счета домов свод'!F2169</f>
        <v>-20720.2</v>
      </c>
      <c r="G32" s="4">
        <f>'[1]Лицевые счета домов свод'!G2169</f>
        <v>210284.63999999996</v>
      </c>
      <c r="H32" s="4">
        <f>'[1]Лицевые счета домов свод'!H2169</f>
        <v>217698.09000000003</v>
      </c>
      <c r="I32" s="4">
        <f>'[1]Лицевые счета домов свод'!I2169</f>
        <v>210284.63999999996</v>
      </c>
      <c r="J32" s="4">
        <f>'[1]Лицевые счета домов свод'!J2169</f>
        <v>-13306.749999999942</v>
      </c>
      <c r="K32" s="4">
        <f>'[1]Лицевые счета домов свод'!K2169</f>
        <v>13306.749999999942</v>
      </c>
      <c r="L32" s="3"/>
    </row>
    <row r="33" spans="1:12" s="2" customFormat="1" ht="12.75" hidden="1">
      <c r="A33" s="3"/>
      <c r="B33" s="3"/>
      <c r="C33" s="3"/>
      <c r="D33" s="3" t="s">
        <v>43</v>
      </c>
      <c r="E33" s="4">
        <f>'[1]Лицевые счета домов свод'!E2170</f>
        <v>20703.07</v>
      </c>
      <c r="F33" s="4">
        <f>'[1]Лицевые счета домов свод'!F2170</f>
        <v>-39292.44</v>
      </c>
      <c r="G33" s="4">
        <f>'[1]Лицевые счета домов свод'!G2170</f>
        <v>210284.63999999996</v>
      </c>
      <c r="H33" s="4">
        <f>'[1]Лицевые счета домов свод'!H2170</f>
        <v>217676.28999999998</v>
      </c>
      <c r="I33" s="4">
        <f>'[1]Лицевые счета домов свод'!I2170</f>
        <v>210284.63999999996</v>
      </c>
      <c r="J33" s="4">
        <f>'[1]Лицевые счета домов свод'!J2170</f>
        <v>-31900.78999999998</v>
      </c>
      <c r="K33" s="4">
        <f>'[1]Лицевые счета домов свод'!K2170</f>
        <v>13311.419999999984</v>
      </c>
      <c r="L33" s="3"/>
    </row>
    <row r="34" spans="1:12" s="2" customFormat="1" ht="12.75" hidden="1">
      <c r="A34" s="3"/>
      <c r="B34" s="3"/>
      <c r="C34" s="3"/>
      <c r="D34" s="3" t="s">
        <v>44</v>
      </c>
      <c r="E34" s="4">
        <f>'[1]Лицевые счета домов свод'!E2171</f>
        <v>24219.77</v>
      </c>
      <c r="F34" s="4">
        <f>'[1]Лицевые счета домов свод'!F2171</f>
        <v>-24219.77</v>
      </c>
      <c r="G34" s="4">
        <f>'[1]Лицевые счета домов свод'!G2171</f>
        <v>246501.23000000007</v>
      </c>
      <c r="H34" s="4">
        <f>'[1]Лицевые счета домов свод'!H2171</f>
        <v>255116.89</v>
      </c>
      <c r="I34" s="4">
        <f>'[1]Лицевые счета домов свод'!I2171</f>
        <v>246501.23000000007</v>
      </c>
      <c r="J34" s="4">
        <f>'[1]Лицевые счета домов свод'!J2171</f>
        <v>-15604.110000000044</v>
      </c>
      <c r="K34" s="4">
        <f>'[1]Лицевые счета домов свод'!K2171</f>
        <v>15604.110000000044</v>
      </c>
      <c r="L34" s="3"/>
    </row>
    <row r="35" spans="1:12" s="2" customFormat="1" ht="12.75" hidden="1">
      <c r="A35" s="3"/>
      <c r="B35" s="3"/>
      <c r="C35" s="3"/>
      <c r="D35" s="3" t="s">
        <v>45</v>
      </c>
      <c r="E35" s="4">
        <f>'[1]Лицевые счета домов свод'!E2172</f>
        <v>37326</v>
      </c>
      <c r="F35" s="4">
        <f>'[1]Лицевые счета домов свод'!F2172</f>
        <v>-37326</v>
      </c>
      <c r="G35" s="4">
        <f>'[1]Лицевые счета домов свод'!G2172</f>
        <v>380910.0900000001</v>
      </c>
      <c r="H35" s="4">
        <f>'[1]Лицевые счета домов свод'!H2172</f>
        <v>394366.26999999996</v>
      </c>
      <c r="I35" s="4">
        <f>'[1]Лицевые счета домов свод'!I2172</f>
        <v>380910.0900000001</v>
      </c>
      <c r="J35" s="4">
        <f>'[1]Лицевые счета домов свод'!J2172</f>
        <v>-23869.820000000123</v>
      </c>
      <c r="K35" s="4">
        <f>'[1]Лицевые счета домов свод'!K2172</f>
        <v>23869.820000000123</v>
      </c>
      <c r="L35" s="3"/>
    </row>
    <row r="36" spans="1:12" s="2" customFormat="1" ht="12.75">
      <c r="A36" s="3">
        <v>53</v>
      </c>
      <c r="B36" s="5" t="s">
        <v>14</v>
      </c>
      <c r="C36" s="7">
        <v>137</v>
      </c>
      <c r="D36" s="3"/>
      <c r="E36" s="4">
        <f>SUM(E23:E35)+E22+E12</f>
        <v>1048956.2499999998</v>
      </c>
      <c r="F36" s="4">
        <f>SUM(F23:F35)+F22+F12</f>
        <v>-1068886.4299999997</v>
      </c>
      <c r="G36" s="4">
        <f>SUM(G23:G35)+G22+G12</f>
        <v>6430833.429999999</v>
      </c>
      <c r="H36" s="4">
        <f>SUM(H23:H35)+H22+H12</f>
        <v>6915014.219999999</v>
      </c>
      <c r="I36" s="9">
        <f>SUM(I23:I35)+I22+I12</f>
        <v>6314577.0434799995</v>
      </c>
      <c r="J36" s="9">
        <f>SUM(J23:J35)+J22+J12</f>
        <v>-468449.2534800002</v>
      </c>
      <c r="K36" s="9">
        <f>SUM(K23:K35)+K22+K12</f>
        <v>564775.46</v>
      </c>
      <c r="L36" s="5" t="s">
        <v>15</v>
      </c>
    </row>
    <row r="37" s="10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="75" zoomScaleNormal="75" workbookViewId="0" topLeftCell="A16">
      <selection activeCell="G21" sqref="G21"/>
    </sheetView>
  </sheetViews>
  <sheetFormatPr defaultColWidth="12.57421875" defaultRowHeight="12.75"/>
  <cols>
    <col min="1" max="1" width="8.7109375" style="0" customWidth="1"/>
    <col min="2" max="2" width="44.1406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2" customFormat="1" ht="12.75">
      <c r="A1" s="11" t="s">
        <v>46</v>
      </c>
      <c r="B1" s="11"/>
      <c r="C1" s="11"/>
      <c r="D1" s="11"/>
      <c r="E1" s="11"/>
    </row>
    <row r="2" spans="1:5" s="2" customFormat="1" ht="12.75">
      <c r="A2" s="12" t="s">
        <v>1</v>
      </c>
      <c r="B2" s="11" t="s">
        <v>47</v>
      </c>
      <c r="C2" s="11" t="s">
        <v>2</v>
      </c>
      <c r="D2" s="11" t="s">
        <v>48</v>
      </c>
      <c r="E2" s="11" t="s">
        <v>49</v>
      </c>
    </row>
    <row r="3" spans="1:5" s="2" customFormat="1" ht="33" customHeight="1">
      <c r="A3" s="5">
        <v>1</v>
      </c>
      <c r="B3" s="13" t="s">
        <v>50</v>
      </c>
      <c r="C3" s="5" t="s">
        <v>51</v>
      </c>
      <c r="D3" s="6" t="s">
        <v>52</v>
      </c>
      <c r="E3" s="5">
        <v>92951.23</v>
      </c>
    </row>
    <row r="4" spans="1:5" s="2" customFormat="1" ht="31.5" customHeight="1">
      <c r="A4" s="5">
        <v>2</v>
      </c>
      <c r="B4" s="13" t="s">
        <v>50</v>
      </c>
      <c r="C4" s="5" t="s">
        <v>51</v>
      </c>
      <c r="D4" s="12" t="s">
        <v>53</v>
      </c>
      <c r="E4" s="12">
        <v>101849.54</v>
      </c>
    </row>
    <row r="5" spans="1:5" s="2" customFormat="1" ht="12.75">
      <c r="A5" s="5">
        <v>3</v>
      </c>
      <c r="B5" s="12" t="s">
        <v>54</v>
      </c>
      <c r="C5" s="5" t="s">
        <v>51</v>
      </c>
      <c r="D5" s="12"/>
      <c r="E5" s="12">
        <v>27776.53</v>
      </c>
    </row>
    <row r="6" spans="1:5" s="2" customFormat="1" ht="12.75" hidden="1">
      <c r="A6" s="5"/>
      <c r="B6" s="5" t="s">
        <v>55</v>
      </c>
      <c r="C6" s="5"/>
      <c r="D6" s="5"/>
      <c r="E6" s="5">
        <f>E3+E4+E5</f>
        <v>222577.3</v>
      </c>
    </row>
    <row r="7" spans="1:5" s="2" customFormat="1" ht="26.25" customHeight="1">
      <c r="A7" s="12" t="s">
        <v>56</v>
      </c>
      <c r="B7" s="12"/>
      <c r="C7" s="12"/>
      <c r="D7" s="12"/>
      <c r="E7" s="12"/>
    </row>
    <row r="8" spans="1:5" s="2" customFormat="1" ht="12.75">
      <c r="A8" s="12" t="s">
        <v>1</v>
      </c>
      <c r="B8" s="11" t="s">
        <v>47</v>
      </c>
      <c r="C8" s="11" t="s">
        <v>2</v>
      </c>
      <c r="D8" s="11" t="s">
        <v>48</v>
      </c>
      <c r="E8" s="11" t="s">
        <v>49</v>
      </c>
    </row>
    <row r="9" spans="1:5" s="2" customFormat="1" ht="12.75">
      <c r="A9" s="5">
        <v>1</v>
      </c>
      <c r="B9" s="12" t="s">
        <v>57</v>
      </c>
      <c r="C9" s="5" t="s">
        <v>51</v>
      </c>
      <c r="D9" s="12"/>
      <c r="E9" s="12">
        <v>2707.7</v>
      </c>
    </row>
    <row r="10" spans="1:5" s="2" customFormat="1" ht="12.75" hidden="1">
      <c r="A10" s="5">
        <v>2</v>
      </c>
      <c r="B10" s="6"/>
      <c r="C10" s="12"/>
      <c r="D10" s="5"/>
      <c r="E10" s="5"/>
    </row>
    <row r="11" spans="1:5" s="2" customFormat="1" ht="12.75" hidden="1">
      <c r="A11" s="5"/>
      <c r="B11" s="5" t="s">
        <v>55</v>
      </c>
      <c r="C11" s="5"/>
      <c r="D11" s="5"/>
      <c r="E11" s="5">
        <f>E9+E10</f>
        <v>2707.7</v>
      </c>
    </row>
    <row r="12" spans="1:5" s="15" customFormat="1" ht="12.75">
      <c r="A12" s="14" t="s">
        <v>58</v>
      </c>
      <c r="B12" s="14"/>
      <c r="C12" s="14"/>
      <c r="D12" s="14"/>
      <c r="E12" s="14"/>
    </row>
    <row r="13" spans="1:5" s="2" customFormat="1" ht="12.75">
      <c r="A13" s="12" t="s">
        <v>1</v>
      </c>
      <c r="B13" s="11" t="s">
        <v>47</v>
      </c>
      <c r="C13" s="11" t="s">
        <v>2</v>
      </c>
      <c r="D13" s="11" t="s">
        <v>48</v>
      </c>
      <c r="E13" s="11" t="s">
        <v>49</v>
      </c>
    </row>
    <row r="14" spans="1:5" s="2" customFormat="1" ht="12.75">
      <c r="A14" s="5">
        <v>1</v>
      </c>
      <c r="B14" s="6" t="s">
        <v>59</v>
      </c>
      <c r="C14" s="12" t="s">
        <v>51</v>
      </c>
      <c r="D14" s="5" t="s">
        <v>60</v>
      </c>
      <c r="E14" s="5">
        <v>44428.95</v>
      </c>
    </row>
    <row r="15" spans="1:5" s="2" customFormat="1" ht="12.75">
      <c r="A15" s="5">
        <v>2</v>
      </c>
      <c r="B15" s="12" t="s">
        <v>61</v>
      </c>
      <c r="C15" s="12" t="s">
        <v>51</v>
      </c>
      <c r="D15" s="5" t="s">
        <v>62</v>
      </c>
      <c r="E15" s="12">
        <v>17610.52</v>
      </c>
    </row>
    <row r="16" spans="1:5" s="2" customFormat="1" ht="12.75">
      <c r="A16" s="5">
        <v>3</v>
      </c>
      <c r="B16" s="12" t="s">
        <v>63</v>
      </c>
      <c r="C16" s="12" t="s">
        <v>51</v>
      </c>
      <c r="D16" s="5" t="s">
        <v>64</v>
      </c>
      <c r="E16" s="12">
        <v>66641.54</v>
      </c>
    </row>
    <row r="17" spans="1:5" s="2" customFormat="1" ht="12.75" hidden="1">
      <c r="A17" s="5">
        <v>4</v>
      </c>
      <c r="B17" s="6"/>
      <c r="C17" s="12"/>
      <c r="D17" s="12"/>
      <c r="E17" s="12"/>
    </row>
    <row r="18" spans="1:5" s="2" customFormat="1" ht="12.75" hidden="1">
      <c r="A18" s="5"/>
      <c r="B18" s="5" t="s">
        <v>55</v>
      </c>
      <c r="C18" s="5"/>
      <c r="D18" s="5"/>
      <c r="E18" s="5">
        <f>E14+E15+E16+E17</f>
        <v>128681.01</v>
      </c>
    </row>
    <row r="19" spans="1:5" s="2" customFormat="1" ht="12.75" hidden="1">
      <c r="A19" s="5"/>
      <c r="B19" s="5"/>
      <c r="C19" s="5"/>
      <c r="D19" s="5"/>
      <c r="E19" s="5"/>
    </row>
    <row r="20" spans="1:5" s="15" customFormat="1" ht="12.75">
      <c r="A20" s="14" t="s">
        <v>65</v>
      </c>
      <c r="B20" s="14"/>
      <c r="C20" s="14"/>
      <c r="D20" s="14"/>
      <c r="E20" s="14"/>
    </row>
    <row r="21" spans="1:5" s="2" customFormat="1" ht="12.75">
      <c r="A21" s="12" t="s">
        <v>1</v>
      </c>
      <c r="B21" s="11" t="s">
        <v>47</v>
      </c>
      <c r="C21" s="11" t="s">
        <v>2</v>
      </c>
      <c r="D21" s="11" t="s">
        <v>48</v>
      </c>
      <c r="E21" s="11" t="s">
        <v>49</v>
      </c>
    </row>
    <row r="22" spans="1:5" s="2" customFormat="1" ht="12.75">
      <c r="A22" s="5">
        <v>1</v>
      </c>
      <c r="B22" s="6" t="s">
        <v>59</v>
      </c>
      <c r="C22" s="5" t="s">
        <v>66</v>
      </c>
      <c r="D22" s="5" t="s">
        <v>60</v>
      </c>
      <c r="E22" s="5">
        <v>-44428.95</v>
      </c>
    </row>
    <row r="23" spans="1:5" s="2" customFormat="1" ht="12.75">
      <c r="A23" s="5">
        <v>2</v>
      </c>
      <c r="B23" s="12" t="s">
        <v>59</v>
      </c>
      <c r="C23" s="12" t="s">
        <v>51</v>
      </c>
      <c r="D23" s="12" t="s">
        <v>60</v>
      </c>
      <c r="E23" s="12">
        <v>43312.13</v>
      </c>
    </row>
    <row r="24" spans="1:5" s="2" customFormat="1" ht="12.75" hidden="1">
      <c r="A24" s="5">
        <v>3</v>
      </c>
      <c r="B24" s="16"/>
      <c r="C24" s="12"/>
      <c r="D24" s="5"/>
      <c r="E24" s="12"/>
    </row>
    <row r="25" spans="1:5" s="2" customFormat="1" ht="12.75" hidden="1">
      <c r="A25" s="5">
        <v>4</v>
      </c>
      <c r="B25" s="16"/>
      <c r="C25" s="12"/>
      <c r="D25" s="12"/>
      <c r="E25" s="12"/>
    </row>
    <row r="26" spans="1:5" s="2" customFormat="1" ht="12.75" hidden="1">
      <c r="A26" s="5">
        <v>5</v>
      </c>
      <c r="B26" s="12"/>
      <c r="C26" s="12"/>
      <c r="D26" s="12"/>
      <c r="E26" s="12"/>
    </row>
    <row r="27" spans="1:5" s="2" customFormat="1" ht="12.75" hidden="1">
      <c r="A27" s="5">
        <v>6</v>
      </c>
      <c r="B27" s="12"/>
      <c r="C27" s="12"/>
      <c r="D27" s="12"/>
      <c r="E27" s="12"/>
    </row>
    <row r="28" spans="1:5" s="2" customFormat="1" ht="12.75" hidden="1">
      <c r="A28" s="5"/>
      <c r="B28" s="5" t="s">
        <v>55</v>
      </c>
      <c r="C28" s="5"/>
      <c r="D28" s="5"/>
      <c r="E28" s="5">
        <f>SUM(E22:E27)</f>
        <v>-1116.8199999999997</v>
      </c>
    </row>
    <row r="29" spans="1:5" s="2" customFormat="1" ht="12.75" hidden="1">
      <c r="A29" s="5"/>
      <c r="B29" s="5"/>
      <c r="C29" s="5"/>
      <c r="D29" s="5"/>
      <c r="E29" s="5"/>
    </row>
    <row r="30" spans="1:5" s="2" customFormat="1" ht="12.75">
      <c r="A30" s="11" t="s">
        <v>67</v>
      </c>
      <c r="B30" s="11"/>
      <c r="C30" s="11"/>
      <c r="D30" s="11"/>
      <c r="E30" s="11"/>
    </row>
    <row r="31" spans="1:5" s="2" customFormat="1" ht="12.75">
      <c r="A31" s="12" t="s">
        <v>1</v>
      </c>
      <c r="B31" s="11" t="s">
        <v>47</v>
      </c>
      <c r="C31" s="11" t="s">
        <v>2</v>
      </c>
      <c r="D31" s="11" t="s">
        <v>48</v>
      </c>
      <c r="E31" s="11" t="s">
        <v>49</v>
      </c>
    </row>
    <row r="32" spans="1:5" s="2" customFormat="1" ht="12.75">
      <c r="A32" s="5">
        <v>1</v>
      </c>
      <c r="B32" s="6" t="s">
        <v>50</v>
      </c>
      <c r="C32" s="12" t="s">
        <v>51</v>
      </c>
      <c r="D32" s="5" t="s">
        <v>68</v>
      </c>
      <c r="E32" s="5">
        <v>32941.73</v>
      </c>
    </row>
    <row r="33" spans="1:5" s="2" customFormat="1" ht="12.75" hidden="1">
      <c r="A33" s="5">
        <v>2</v>
      </c>
      <c r="B33" s="12"/>
      <c r="C33" s="12"/>
      <c r="D33" s="12"/>
      <c r="E33" s="12"/>
    </row>
    <row r="34" spans="1:5" s="2" customFormat="1" ht="12.75" hidden="1">
      <c r="A34" s="5"/>
      <c r="B34" s="5" t="s">
        <v>55</v>
      </c>
      <c r="C34" s="5"/>
      <c r="D34" s="5"/>
      <c r="E34" s="5">
        <f>E33+E32</f>
        <v>32941.73</v>
      </c>
    </row>
    <row r="35" spans="1:5" s="2" customFormat="1" ht="12.75">
      <c r="A35" s="11" t="s">
        <v>69</v>
      </c>
      <c r="B35" s="11"/>
      <c r="C35" s="11"/>
      <c r="D35" s="11"/>
      <c r="E35" s="11"/>
    </row>
    <row r="36" spans="1:5" s="2" customFormat="1" ht="12.75">
      <c r="A36" s="12" t="s">
        <v>1</v>
      </c>
      <c r="B36" s="11" t="s">
        <v>47</v>
      </c>
      <c r="C36" s="11" t="s">
        <v>2</v>
      </c>
      <c r="D36" s="11" t="s">
        <v>48</v>
      </c>
      <c r="E36" s="11" t="s">
        <v>49</v>
      </c>
    </row>
    <row r="37" spans="1:5" s="2" customFormat="1" ht="12.75">
      <c r="A37" s="5">
        <v>1</v>
      </c>
      <c r="B37" s="13" t="s">
        <v>70</v>
      </c>
      <c r="C37" s="5" t="s">
        <v>51</v>
      </c>
      <c r="D37" s="5" t="s">
        <v>60</v>
      </c>
      <c r="E37" s="5">
        <v>15120.43</v>
      </c>
    </row>
    <row r="38" spans="1:5" s="2" customFormat="1" ht="12.75" hidden="1">
      <c r="A38" s="5">
        <v>2</v>
      </c>
      <c r="B38" s="12"/>
      <c r="C38" s="12"/>
      <c r="D38" s="12"/>
      <c r="E38" s="12"/>
    </row>
    <row r="39" spans="1:5" s="2" customFormat="1" ht="12.75" hidden="1">
      <c r="A39" s="5"/>
      <c r="B39" s="5" t="s">
        <v>55</v>
      </c>
      <c r="C39" s="5"/>
      <c r="D39" s="5"/>
      <c r="E39" s="5">
        <f>SUM(E37:E38)</f>
        <v>15120.43</v>
      </c>
    </row>
    <row r="40" spans="1:5" s="2" customFormat="1" ht="12.75">
      <c r="A40" s="11" t="s">
        <v>71</v>
      </c>
      <c r="B40" s="11"/>
      <c r="C40" s="11"/>
      <c r="D40" s="11"/>
      <c r="E40" s="11"/>
    </row>
    <row r="41" spans="1:5" s="2" customFormat="1" ht="12.75">
      <c r="A41" s="12" t="s">
        <v>1</v>
      </c>
      <c r="B41" s="11" t="s">
        <v>47</v>
      </c>
      <c r="C41" s="11" t="s">
        <v>2</v>
      </c>
      <c r="D41" s="11" t="s">
        <v>48</v>
      </c>
      <c r="E41" s="11" t="s">
        <v>49</v>
      </c>
    </row>
    <row r="42" spans="1:5" s="2" customFormat="1" ht="12.75">
      <c r="A42" s="5">
        <v>1</v>
      </c>
      <c r="B42" s="13" t="s">
        <v>72</v>
      </c>
      <c r="C42" s="5" t="s">
        <v>51</v>
      </c>
      <c r="D42" s="6" t="s">
        <v>73</v>
      </c>
      <c r="E42" s="5">
        <v>11947.53</v>
      </c>
    </row>
    <row r="43" spans="1:5" ht="12.75" hidden="1">
      <c r="A43" s="17">
        <v>2</v>
      </c>
      <c r="B43" s="18"/>
      <c r="C43" s="18"/>
      <c r="D43" s="18"/>
      <c r="E43" s="18"/>
    </row>
    <row r="44" spans="1:5" ht="12.75" hidden="1">
      <c r="A44" s="19"/>
      <c r="B44" s="19" t="s">
        <v>55</v>
      </c>
      <c r="C44" s="19"/>
      <c r="D44" s="19"/>
      <c r="E44" s="19">
        <f>SUM(E42:E43)</f>
        <v>11947.53</v>
      </c>
    </row>
    <row r="45" spans="1:5" ht="12.75" hidden="1">
      <c r="A45" s="20"/>
      <c r="B45" s="20"/>
      <c r="C45" s="20"/>
      <c r="D45" s="20"/>
      <c r="E45" s="20"/>
    </row>
    <row r="46" spans="1:5" ht="12.75" hidden="1">
      <c r="A46" s="19"/>
      <c r="B46" s="19" t="s">
        <v>74</v>
      </c>
      <c r="C46" s="19"/>
      <c r="D46" s="19"/>
      <c r="E46" s="19">
        <f>E6+E18+E28+E34+E39+E11+E44</f>
        <v>412858.88</v>
      </c>
    </row>
  </sheetData>
  <sheetProtection selectLockedCells="1" selectUnlockedCells="1"/>
  <mergeCells count="7">
    <mergeCell ref="A1:E1"/>
    <mergeCell ref="A7:E7"/>
    <mergeCell ref="A12:E12"/>
    <mergeCell ref="A20:E20"/>
    <mergeCell ref="A30:E30"/>
    <mergeCell ref="A35:E35"/>
    <mergeCell ref="A40:E4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="75" zoomScaleNormal="75" workbookViewId="0" topLeftCell="A1">
      <selection activeCell="F6" sqref="F6"/>
    </sheetView>
  </sheetViews>
  <sheetFormatPr defaultColWidth="12.57421875" defaultRowHeight="12.75"/>
  <cols>
    <col min="1" max="1" width="8.7109375" style="0" customWidth="1"/>
    <col min="2" max="2" width="34.8515625" style="21" customWidth="1"/>
    <col min="3" max="3" width="23.57421875" style="0" customWidth="1"/>
    <col min="4" max="4" width="45.00390625" style="0" customWidth="1"/>
    <col min="5" max="5" width="20.00390625" style="0" customWidth="1"/>
    <col min="6" max="16384" width="11.57421875" style="0" customWidth="1"/>
  </cols>
  <sheetData>
    <row r="1" spans="1:5" s="2" customFormat="1" ht="12.75">
      <c r="A1" s="11" t="s">
        <v>46</v>
      </c>
      <c r="B1" s="11"/>
      <c r="C1" s="11"/>
      <c r="D1" s="11"/>
      <c r="E1" s="11"/>
    </row>
    <row r="2" spans="1:5" s="2" customFormat="1" ht="12.75">
      <c r="A2" s="12" t="s">
        <v>1</v>
      </c>
      <c r="B2" s="12" t="s">
        <v>47</v>
      </c>
      <c r="C2" s="11" t="s">
        <v>2</v>
      </c>
      <c r="D2" s="11" t="s">
        <v>48</v>
      </c>
      <c r="E2" s="11" t="s">
        <v>49</v>
      </c>
    </row>
    <row r="3" spans="1:5" s="2" customFormat="1" ht="12.75">
      <c r="A3" s="5">
        <v>1</v>
      </c>
      <c r="B3" s="12" t="s">
        <v>75</v>
      </c>
      <c r="C3" s="5" t="s">
        <v>51</v>
      </c>
      <c r="D3" s="5" t="s">
        <v>76</v>
      </c>
      <c r="E3" s="5">
        <v>381.66</v>
      </c>
    </row>
    <row r="4" spans="1:5" s="2" customFormat="1" ht="12.75">
      <c r="A4" s="5">
        <v>2</v>
      </c>
      <c r="B4" s="12" t="s">
        <v>77</v>
      </c>
      <c r="C4" s="5" t="s">
        <v>51</v>
      </c>
      <c r="D4" s="11"/>
      <c r="E4" s="11">
        <v>29749.23</v>
      </c>
    </row>
    <row r="5" spans="1:5" s="2" customFormat="1" ht="12.75">
      <c r="A5" s="5">
        <v>3</v>
      </c>
      <c r="B5" s="12" t="s">
        <v>78</v>
      </c>
      <c r="C5" s="5" t="s">
        <v>51</v>
      </c>
      <c r="D5" s="12"/>
      <c r="E5" s="11">
        <v>26819.62</v>
      </c>
    </row>
    <row r="6" spans="1:5" s="2" customFormat="1" ht="12.75">
      <c r="A6" s="5">
        <v>4</v>
      </c>
      <c r="B6" s="12" t="s">
        <v>79</v>
      </c>
      <c r="C6" s="5" t="s">
        <v>51</v>
      </c>
      <c r="D6" s="12" t="s">
        <v>80</v>
      </c>
      <c r="E6" s="11">
        <v>11730</v>
      </c>
    </row>
    <row r="7" spans="1:5" s="2" customFormat="1" ht="12.75">
      <c r="A7" s="5">
        <v>5</v>
      </c>
      <c r="B7" s="12" t="s">
        <v>81</v>
      </c>
      <c r="C7" s="5" t="s">
        <v>51</v>
      </c>
      <c r="D7" s="12"/>
      <c r="E7" s="11">
        <v>3896.84</v>
      </c>
    </row>
    <row r="8" spans="1:5" s="2" customFormat="1" ht="12.75" hidden="1">
      <c r="A8" s="22"/>
      <c r="B8" s="23" t="s">
        <v>55</v>
      </c>
      <c r="C8" s="22"/>
      <c r="D8" s="22"/>
      <c r="E8" s="22">
        <f>E4+E5+E3+E6+E7</f>
        <v>72577.35</v>
      </c>
    </row>
    <row r="9" s="2" customFormat="1" ht="12.75" hidden="1">
      <c r="B9" s="24"/>
    </row>
    <row r="10" spans="1:5" s="2" customFormat="1" ht="12.75">
      <c r="A10" s="11" t="s">
        <v>56</v>
      </c>
      <c r="B10" s="11"/>
      <c r="C10" s="11"/>
      <c r="D10" s="11"/>
      <c r="E10" s="11"/>
    </row>
    <row r="11" spans="1:5" s="2" customFormat="1" ht="12.75">
      <c r="A11" s="12" t="s">
        <v>1</v>
      </c>
      <c r="B11" s="12" t="s">
        <v>47</v>
      </c>
      <c r="C11" s="11" t="s">
        <v>2</v>
      </c>
      <c r="D11" s="11" t="s">
        <v>48</v>
      </c>
      <c r="E11" s="11" t="s">
        <v>49</v>
      </c>
    </row>
    <row r="12" spans="1:5" s="2" customFormat="1" ht="12.75">
      <c r="A12" s="5">
        <v>1</v>
      </c>
      <c r="B12" s="12" t="s">
        <v>81</v>
      </c>
      <c r="C12" s="5" t="s">
        <v>51</v>
      </c>
      <c r="D12" s="12"/>
      <c r="E12" s="11">
        <v>3896.84</v>
      </c>
    </row>
    <row r="13" spans="1:5" s="2" customFormat="1" ht="12.75">
      <c r="A13" s="5">
        <v>2</v>
      </c>
      <c r="B13" s="12" t="s">
        <v>82</v>
      </c>
      <c r="C13" s="5" t="s">
        <v>51</v>
      </c>
      <c r="D13" s="11" t="s">
        <v>83</v>
      </c>
      <c r="E13" s="11">
        <v>2373.56</v>
      </c>
    </row>
    <row r="14" spans="1:5" s="2" customFormat="1" ht="12.75" hidden="1">
      <c r="A14" s="5">
        <v>3</v>
      </c>
      <c r="B14" s="12"/>
      <c r="C14" s="12"/>
      <c r="D14" s="12"/>
      <c r="E14" s="11"/>
    </row>
    <row r="15" spans="1:5" s="2" customFormat="1" ht="12.75" hidden="1">
      <c r="A15" s="5"/>
      <c r="B15" s="6" t="s">
        <v>55</v>
      </c>
      <c r="C15" s="5"/>
      <c r="D15" s="5"/>
      <c r="E15" s="5">
        <f>E12+E13+E14</f>
        <v>6270.4</v>
      </c>
    </row>
    <row r="16" spans="1:5" s="2" customFormat="1" ht="12.75" hidden="1">
      <c r="A16" s="5"/>
      <c r="B16" s="6"/>
      <c r="C16" s="5"/>
      <c r="D16" s="5"/>
      <c r="E16" s="5"/>
    </row>
    <row r="17" spans="1:5" s="15" customFormat="1" ht="12.75">
      <c r="A17" s="14" t="s">
        <v>58</v>
      </c>
      <c r="B17" s="14"/>
      <c r="C17" s="14"/>
      <c r="D17" s="14"/>
      <c r="E17" s="14"/>
    </row>
    <row r="18" spans="1:5" s="2" customFormat="1" ht="12.75">
      <c r="A18" s="12" t="s">
        <v>1</v>
      </c>
      <c r="B18" s="12" t="s">
        <v>47</v>
      </c>
      <c r="C18" s="11" t="s">
        <v>2</v>
      </c>
      <c r="D18" s="11" t="s">
        <v>48</v>
      </c>
      <c r="E18" s="11" t="s">
        <v>49</v>
      </c>
    </row>
    <row r="19" spans="1:5" s="2" customFormat="1" ht="12.75">
      <c r="A19" s="11">
        <v>1</v>
      </c>
      <c r="B19" s="12" t="s">
        <v>84</v>
      </c>
      <c r="C19" s="5" t="s">
        <v>85</v>
      </c>
      <c r="D19" s="5"/>
      <c r="E19" s="5">
        <v>3896.84</v>
      </c>
    </row>
    <row r="20" spans="1:5" s="2" customFormat="1" ht="12.75">
      <c r="A20" s="11">
        <v>2</v>
      </c>
      <c r="B20" s="12" t="s">
        <v>86</v>
      </c>
      <c r="C20" s="12" t="s">
        <v>51</v>
      </c>
      <c r="D20" s="12"/>
      <c r="E20" s="12">
        <v>2005.57</v>
      </c>
    </row>
    <row r="21" spans="1:5" s="2" customFormat="1" ht="12.75" hidden="1">
      <c r="A21" s="11">
        <v>3</v>
      </c>
      <c r="B21" s="12"/>
      <c r="C21" s="12"/>
      <c r="D21" s="12"/>
      <c r="E21" s="12"/>
    </row>
    <row r="22" spans="1:5" s="2" customFormat="1" ht="12.75" hidden="1">
      <c r="A22" s="5"/>
      <c r="B22" s="6" t="s">
        <v>55</v>
      </c>
      <c r="C22" s="5"/>
      <c r="D22" s="5"/>
      <c r="E22" s="5">
        <f>E19+E20+E21</f>
        <v>5902.41</v>
      </c>
    </row>
    <row r="23" spans="1:5" s="15" customFormat="1" ht="12.75">
      <c r="A23" s="14" t="s">
        <v>87</v>
      </c>
      <c r="B23" s="14"/>
      <c r="C23" s="14"/>
      <c r="D23" s="14"/>
      <c r="E23" s="14"/>
    </row>
    <row r="24" spans="1:5" s="2" customFormat="1" ht="12.75">
      <c r="A24" s="12" t="s">
        <v>1</v>
      </c>
      <c r="B24" s="12" t="s">
        <v>47</v>
      </c>
      <c r="C24" s="11" t="s">
        <v>2</v>
      </c>
      <c r="D24" s="11" t="s">
        <v>48</v>
      </c>
      <c r="E24" s="11" t="s">
        <v>49</v>
      </c>
    </row>
    <row r="25" spans="1:5" s="2" customFormat="1" ht="12.75">
      <c r="A25" s="11">
        <v>1</v>
      </c>
      <c r="B25" s="12" t="s">
        <v>84</v>
      </c>
      <c r="C25" s="5" t="s">
        <v>85</v>
      </c>
      <c r="D25" s="5"/>
      <c r="E25" s="5">
        <v>3896.84</v>
      </c>
    </row>
    <row r="26" spans="1:5" s="2" customFormat="1" ht="12.75">
      <c r="A26" s="11">
        <v>2</v>
      </c>
      <c r="B26" s="12" t="s">
        <v>88</v>
      </c>
      <c r="C26" s="12" t="s">
        <v>66</v>
      </c>
      <c r="D26" s="12" t="s">
        <v>89</v>
      </c>
      <c r="E26" s="12">
        <v>2045.1</v>
      </c>
    </row>
    <row r="27" spans="1:5" s="2" customFormat="1" ht="12.75">
      <c r="A27" s="11">
        <v>3</v>
      </c>
      <c r="B27" s="12" t="s">
        <v>90</v>
      </c>
      <c r="C27" s="12" t="s">
        <v>85</v>
      </c>
      <c r="D27" s="12" t="s">
        <v>91</v>
      </c>
      <c r="E27" s="12">
        <v>861.33</v>
      </c>
    </row>
    <row r="28" spans="1:5" s="2" customFormat="1" ht="12.75" hidden="1">
      <c r="A28" s="5"/>
      <c r="B28" s="6" t="s">
        <v>55</v>
      </c>
      <c r="C28" s="5"/>
      <c r="D28" s="5"/>
      <c r="E28" s="5">
        <f>E25+E26+E27</f>
        <v>6803.27</v>
      </c>
    </row>
    <row r="29" spans="1:5" s="2" customFormat="1" ht="12.75" hidden="1">
      <c r="A29" s="1"/>
      <c r="B29" s="25"/>
      <c r="C29" s="1"/>
      <c r="D29" s="1"/>
      <c r="E29" s="1"/>
    </row>
    <row r="30" spans="1:5" s="15" customFormat="1" ht="12.75">
      <c r="A30" s="14" t="s">
        <v>65</v>
      </c>
      <c r="B30" s="14"/>
      <c r="C30" s="14"/>
      <c r="D30" s="14"/>
      <c r="E30" s="14"/>
    </row>
    <row r="31" spans="1:5" s="2" customFormat="1" ht="12.75">
      <c r="A31" s="12" t="s">
        <v>1</v>
      </c>
      <c r="B31" s="12" t="s">
        <v>47</v>
      </c>
      <c r="C31" s="11" t="s">
        <v>2</v>
      </c>
      <c r="D31" s="11" t="s">
        <v>48</v>
      </c>
      <c r="E31" s="11" t="s">
        <v>49</v>
      </c>
    </row>
    <row r="32" spans="1:5" s="2" customFormat="1" ht="33" customHeight="1">
      <c r="A32" s="11">
        <v>1</v>
      </c>
      <c r="B32" s="12" t="s">
        <v>92</v>
      </c>
      <c r="C32" s="12" t="s">
        <v>85</v>
      </c>
      <c r="D32" s="12"/>
      <c r="E32" s="12">
        <v>7564.8</v>
      </c>
    </row>
    <row r="33" spans="1:5" s="2" customFormat="1" ht="12.75">
      <c r="A33" s="11">
        <v>2</v>
      </c>
      <c r="B33" s="12" t="s">
        <v>84</v>
      </c>
      <c r="C33" s="5" t="s">
        <v>85</v>
      </c>
      <c r="D33" s="5"/>
      <c r="E33" s="5">
        <v>3896.84</v>
      </c>
    </row>
    <row r="34" spans="1:5" s="2" customFormat="1" ht="12.75">
      <c r="A34" s="11">
        <v>3</v>
      </c>
      <c r="B34" s="12" t="s">
        <v>93</v>
      </c>
      <c r="C34" s="12" t="s">
        <v>51</v>
      </c>
      <c r="D34" s="12" t="s">
        <v>94</v>
      </c>
      <c r="E34" s="12">
        <v>3308.03</v>
      </c>
    </row>
    <row r="35" spans="1:5" s="2" customFormat="1" ht="12.75">
      <c r="A35" s="11">
        <v>4</v>
      </c>
      <c r="B35" s="12" t="s">
        <v>95</v>
      </c>
      <c r="C35" s="12" t="s">
        <v>51</v>
      </c>
      <c r="D35" s="12" t="s">
        <v>96</v>
      </c>
      <c r="E35" s="12">
        <v>381.66</v>
      </c>
    </row>
    <row r="36" spans="1:5" s="2" customFormat="1" ht="12.75">
      <c r="A36" s="11">
        <v>5</v>
      </c>
      <c r="B36" s="12" t="s">
        <v>97</v>
      </c>
      <c r="C36" s="12" t="s">
        <v>51</v>
      </c>
      <c r="D36" s="12"/>
      <c r="E36" s="12">
        <v>1328.09</v>
      </c>
    </row>
    <row r="37" spans="1:5" s="2" customFormat="1" ht="12.75" hidden="1">
      <c r="A37" s="5"/>
      <c r="B37" s="6" t="s">
        <v>55</v>
      </c>
      <c r="C37" s="5"/>
      <c r="D37" s="5"/>
      <c r="E37" s="5">
        <f>E32+E33+E34+E35+E36</f>
        <v>16479.42</v>
      </c>
    </row>
    <row r="38" s="2" customFormat="1" ht="12.75" hidden="1">
      <c r="B38" s="24"/>
    </row>
    <row r="39" spans="1:5" s="15" customFormat="1" ht="12.75">
      <c r="A39" s="14" t="s">
        <v>67</v>
      </c>
      <c r="B39" s="14"/>
      <c r="C39" s="14"/>
      <c r="D39" s="14"/>
      <c r="E39" s="14"/>
    </row>
    <row r="40" spans="1:5" s="2" customFormat="1" ht="12.75">
      <c r="A40" s="12" t="s">
        <v>1</v>
      </c>
      <c r="B40" s="12" t="s">
        <v>47</v>
      </c>
      <c r="C40" s="11" t="s">
        <v>2</v>
      </c>
      <c r="D40" s="11" t="s">
        <v>48</v>
      </c>
      <c r="E40" s="11" t="s">
        <v>49</v>
      </c>
    </row>
    <row r="41" spans="1:5" s="2" customFormat="1" ht="12.75">
      <c r="A41" s="11">
        <v>1</v>
      </c>
      <c r="B41" s="12" t="s">
        <v>92</v>
      </c>
      <c r="C41" s="12" t="s">
        <v>85</v>
      </c>
      <c r="D41" s="12"/>
      <c r="E41" s="12">
        <v>7564.8</v>
      </c>
    </row>
    <row r="42" spans="1:5" s="2" customFormat="1" ht="12.75">
      <c r="A42" s="11">
        <v>2</v>
      </c>
      <c r="B42" s="12" t="s">
        <v>84</v>
      </c>
      <c r="C42" s="5" t="s">
        <v>85</v>
      </c>
      <c r="D42" s="5"/>
      <c r="E42" s="5">
        <v>3896.84</v>
      </c>
    </row>
    <row r="43" spans="1:5" s="2" customFormat="1" ht="12.75" hidden="1">
      <c r="A43" s="11">
        <v>3</v>
      </c>
      <c r="B43" s="12"/>
      <c r="C43" s="12"/>
      <c r="D43" s="12"/>
      <c r="E43" s="12"/>
    </row>
    <row r="44" spans="1:5" s="2" customFormat="1" ht="12.75" hidden="1">
      <c r="A44" s="5"/>
      <c r="B44" s="6" t="s">
        <v>55</v>
      </c>
      <c r="C44" s="5"/>
      <c r="D44" s="5"/>
      <c r="E44" s="5">
        <f>E41+E42+E43</f>
        <v>11461.64</v>
      </c>
    </row>
    <row r="45" s="2" customFormat="1" ht="12.75" hidden="1">
      <c r="B45" s="24"/>
    </row>
    <row r="46" spans="1:5" s="15" customFormat="1" ht="12.75">
      <c r="A46" s="14" t="s">
        <v>98</v>
      </c>
      <c r="B46" s="14"/>
      <c r="C46" s="14"/>
      <c r="D46" s="14"/>
      <c r="E46" s="14"/>
    </row>
    <row r="47" spans="1:5" s="2" customFormat="1" ht="12.75">
      <c r="A47" s="12" t="s">
        <v>1</v>
      </c>
      <c r="B47" s="12" t="s">
        <v>47</v>
      </c>
      <c r="C47" s="11" t="s">
        <v>2</v>
      </c>
      <c r="D47" s="11" t="s">
        <v>48</v>
      </c>
      <c r="E47" s="11" t="s">
        <v>49</v>
      </c>
    </row>
    <row r="48" spans="1:5" s="2" customFormat="1" ht="12.75">
      <c r="A48" s="11">
        <v>1</v>
      </c>
      <c r="B48" s="12" t="s">
        <v>84</v>
      </c>
      <c r="C48" s="5" t="s">
        <v>85</v>
      </c>
      <c r="D48" s="5"/>
      <c r="E48" s="5">
        <v>3896.84</v>
      </c>
    </row>
    <row r="49" spans="1:5" s="2" customFormat="1" ht="12.75" hidden="1">
      <c r="A49" s="11">
        <v>2</v>
      </c>
      <c r="B49" s="12"/>
      <c r="C49" s="12"/>
      <c r="D49" s="12"/>
      <c r="E49" s="12"/>
    </row>
    <row r="50" spans="1:5" s="2" customFormat="1" ht="12.75" hidden="1">
      <c r="A50" s="11">
        <v>3</v>
      </c>
      <c r="B50" s="12"/>
      <c r="C50" s="12"/>
      <c r="D50" s="12"/>
      <c r="E50" s="12"/>
    </row>
    <row r="51" spans="1:5" s="2" customFormat="1" ht="12.75" hidden="1">
      <c r="A51" s="11">
        <v>4</v>
      </c>
      <c r="B51" s="12"/>
      <c r="C51" s="12"/>
      <c r="D51" s="12"/>
      <c r="E51" s="12"/>
    </row>
    <row r="52" spans="1:5" s="2" customFormat="1" ht="12.75" hidden="1">
      <c r="A52" s="5"/>
      <c r="B52" s="6" t="s">
        <v>55</v>
      </c>
      <c r="C52" s="5"/>
      <c r="D52" s="5"/>
      <c r="E52" s="5">
        <f>E48+E49+E50+E51</f>
        <v>3896.84</v>
      </c>
    </row>
    <row r="53" s="2" customFormat="1" ht="12.75" hidden="1">
      <c r="B53" s="24"/>
    </row>
    <row r="54" spans="1:5" s="2" customFormat="1" ht="12.75">
      <c r="A54" s="11" t="s">
        <v>99</v>
      </c>
      <c r="B54" s="11"/>
      <c r="C54" s="11"/>
      <c r="D54" s="11"/>
      <c r="E54" s="11"/>
    </row>
    <row r="55" spans="1:5" s="2" customFormat="1" ht="12.75">
      <c r="A55" s="12" t="s">
        <v>1</v>
      </c>
      <c r="B55" s="12" t="s">
        <v>47</v>
      </c>
      <c r="C55" s="11" t="s">
        <v>2</v>
      </c>
      <c r="D55" s="11" t="s">
        <v>48</v>
      </c>
      <c r="E55" s="11" t="s">
        <v>49</v>
      </c>
    </row>
    <row r="56" spans="1:5" s="2" customFormat="1" ht="30.75" customHeight="1">
      <c r="A56" s="11">
        <v>1</v>
      </c>
      <c r="B56" s="26" t="s">
        <v>100</v>
      </c>
      <c r="C56" s="5" t="s">
        <v>85</v>
      </c>
      <c r="D56" s="5" t="s">
        <v>101</v>
      </c>
      <c r="E56" s="5">
        <v>3946.19</v>
      </c>
    </row>
    <row r="57" spans="1:5" s="2" customFormat="1" ht="26.25" customHeight="1">
      <c r="A57" s="11">
        <v>2</v>
      </c>
      <c r="B57" s="26" t="s">
        <v>102</v>
      </c>
      <c r="C57" s="5" t="s">
        <v>85</v>
      </c>
      <c r="D57" s="12" t="s">
        <v>103</v>
      </c>
      <c r="E57" s="12">
        <v>150.42</v>
      </c>
    </row>
    <row r="58" spans="1:5" s="2" customFormat="1" ht="12.75">
      <c r="A58" s="11">
        <v>3</v>
      </c>
      <c r="B58" s="12" t="s">
        <v>84</v>
      </c>
      <c r="C58" s="5" t="s">
        <v>85</v>
      </c>
      <c r="D58" s="12"/>
      <c r="E58" s="12">
        <v>3896.84</v>
      </c>
    </row>
    <row r="59" spans="1:5" s="2" customFormat="1" ht="12.75" hidden="1">
      <c r="A59" s="5"/>
      <c r="B59" s="6" t="s">
        <v>55</v>
      </c>
      <c r="C59" s="5"/>
      <c r="D59" s="5"/>
      <c r="E59" s="5">
        <f>E56+E57+E58</f>
        <v>7993.45</v>
      </c>
    </row>
    <row r="60" spans="1:5" s="2" customFormat="1" ht="12.75">
      <c r="A60" s="11" t="s">
        <v>69</v>
      </c>
      <c r="B60" s="11"/>
      <c r="C60" s="11"/>
      <c r="D60" s="11"/>
      <c r="E60" s="11"/>
    </row>
    <row r="61" spans="1:5" s="2" customFormat="1" ht="12.75">
      <c r="A61" s="12" t="s">
        <v>1</v>
      </c>
      <c r="B61" s="12" t="s">
        <v>47</v>
      </c>
      <c r="C61" s="11" t="s">
        <v>2</v>
      </c>
      <c r="D61" s="11" t="s">
        <v>48</v>
      </c>
      <c r="E61" s="11" t="s">
        <v>49</v>
      </c>
    </row>
    <row r="62" spans="1:5" s="2" customFormat="1" ht="12.75">
      <c r="A62" s="11">
        <v>1</v>
      </c>
      <c r="B62" s="12" t="s">
        <v>84</v>
      </c>
      <c r="C62" s="5" t="s">
        <v>85</v>
      </c>
      <c r="D62" s="12"/>
      <c r="E62" s="12">
        <v>3896.84</v>
      </c>
    </row>
    <row r="63" spans="1:5" s="2" customFormat="1" ht="12.75">
      <c r="A63" s="11">
        <v>2</v>
      </c>
      <c r="B63" s="12" t="s">
        <v>92</v>
      </c>
      <c r="C63" s="12" t="s">
        <v>85</v>
      </c>
      <c r="D63" s="12"/>
      <c r="E63" s="12">
        <v>7564.8</v>
      </c>
    </row>
    <row r="64" spans="1:5" s="2" customFormat="1" ht="12.75">
      <c r="A64" s="11">
        <v>3</v>
      </c>
      <c r="B64" s="12" t="s">
        <v>104</v>
      </c>
      <c r="C64" s="12" t="s">
        <v>51</v>
      </c>
      <c r="D64" s="12" t="s">
        <v>105</v>
      </c>
      <c r="E64" s="12">
        <v>1467.15</v>
      </c>
    </row>
    <row r="65" s="2" customFormat="1" ht="12.75" hidden="1">
      <c r="A65" s="11">
        <v>4</v>
      </c>
    </row>
    <row r="66" spans="1:5" s="2" customFormat="1" ht="12.75" hidden="1">
      <c r="A66" s="5"/>
      <c r="B66" s="6" t="s">
        <v>55</v>
      </c>
      <c r="C66" s="5"/>
      <c r="D66" s="5"/>
      <c r="E66" s="5">
        <f>SUM(E62:E65)</f>
        <v>12928.79</v>
      </c>
    </row>
    <row r="67" spans="1:5" s="2" customFormat="1" ht="12.75">
      <c r="A67" s="11" t="s">
        <v>106</v>
      </c>
      <c r="B67" s="11"/>
      <c r="C67" s="11"/>
      <c r="D67" s="11"/>
      <c r="E67" s="11"/>
    </row>
    <row r="68" spans="1:5" s="2" customFormat="1" ht="12.75">
      <c r="A68" s="12" t="s">
        <v>1</v>
      </c>
      <c r="B68" s="12" t="s">
        <v>47</v>
      </c>
      <c r="C68" s="11" t="s">
        <v>2</v>
      </c>
      <c r="D68" s="11" t="s">
        <v>48</v>
      </c>
      <c r="E68" s="11" t="s">
        <v>49</v>
      </c>
    </row>
    <row r="69" spans="1:5" s="2" customFormat="1" ht="12.75">
      <c r="A69" s="11">
        <v>1</v>
      </c>
      <c r="B69" s="12" t="s">
        <v>107</v>
      </c>
      <c r="C69" s="12" t="s">
        <v>51</v>
      </c>
      <c r="D69" s="12" t="s">
        <v>108</v>
      </c>
      <c r="E69" s="12">
        <v>381.33</v>
      </c>
    </row>
    <row r="70" spans="1:5" s="2" customFormat="1" ht="12.75">
      <c r="A70" s="11">
        <v>2</v>
      </c>
      <c r="B70" s="12" t="s">
        <v>84</v>
      </c>
      <c r="C70" s="5" t="s">
        <v>85</v>
      </c>
      <c r="D70" s="12"/>
      <c r="E70" s="12">
        <v>3896.84</v>
      </c>
    </row>
    <row r="71" spans="1:5" s="2" customFormat="1" ht="12.75" hidden="1">
      <c r="A71" s="11">
        <v>3</v>
      </c>
      <c r="B71" s="12"/>
      <c r="C71" s="12"/>
      <c r="D71" s="12"/>
      <c r="E71" s="12"/>
    </row>
    <row r="72" s="2" customFormat="1" ht="12.75" hidden="1">
      <c r="A72" s="11">
        <v>4</v>
      </c>
    </row>
    <row r="73" spans="1:5" s="2" customFormat="1" ht="12.75" hidden="1">
      <c r="A73" s="5"/>
      <c r="B73" s="6" t="s">
        <v>55</v>
      </c>
      <c r="C73" s="5"/>
      <c r="D73" s="5"/>
      <c r="E73" s="5">
        <f>E69+E70+E71+E72</f>
        <v>4278.17</v>
      </c>
    </row>
    <row r="74" spans="1:5" s="2" customFormat="1" ht="12.75">
      <c r="A74" s="11" t="s">
        <v>71</v>
      </c>
      <c r="B74" s="11"/>
      <c r="C74" s="11"/>
      <c r="D74" s="11"/>
      <c r="E74" s="11"/>
    </row>
    <row r="75" spans="1:5" s="2" customFormat="1" ht="12.75">
      <c r="A75" s="12" t="s">
        <v>1</v>
      </c>
      <c r="B75" s="12" t="s">
        <v>47</v>
      </c>
      <c r="C75" s="11" t="s">
        <v>2</v>
      </c>
      <c r="D75" s="11" t="s">
        <v>48</v>
      </c>
      <c r="E75" s="11" t="s">
        <v>49</v>
      </c>
    </row>
    <row r="76" spans="1:5" s="2" customFormat="1" ht="12.75">
      <c r="A76" s="11">
        <v>1</v>
      </c>
      <c r="B76" s="12" t="s">
        <v>84</v>
      </c>
      <c r="C76" s="5" t="s">
        <v>85</v>
      </c>
      <c r="D76" s="12"/>
      <c r="E76" s="12">
        <v>3896.84</v>
      </c>
    </row>
    <row r="77" spans="1:5" s="2" customFormat="1" ht="12.75">
      <c r="A77" s="11">
        <v>2</v>
      </c>
      <c r="B77" s="12" t="s">
        <v>109</v>
      </c>
      <c r="C77" s="5" t="s">
        <v>85</v>
      </c>
      <c r="D77" s="12" t="s">
        <v>110</v>
      </c>
      <c r="E77" s="12">
        <v>1640</v>
      </c>
    </row>
    <row r="78" spans="1:5" s="2" customFormat="1" ht="12.75">
      <c r="A78" s="11">
        <v>3</v>
      </c>
      <c r="B78" s="12" t="s">
        <v>109</v>
      </c>
      <c r="C78" s="5" t="s">
        <v>85</v>
      </c>
      <c r="D78" s="5" t="s">
        <v>111</v>
      </c>
      <c r="E78" s="5">
        <v>1120</v>
      </c>
    </row>
    <row r="79" spans="1:5" s="2" customFormat="1" ht="12.75">
      <c r="A79" s="11">
        <v>4</v>
      </c>
      <c r="B79" s="12" t="s">
        <v>112</v>
      </c>
      <c r="C79" s="5" t="s">
        <v>85</v>
      </c>
      <c r="D79" s="5"/>
      <c r="E79" s="5">
        <v>99443.31</v>
      </c>
    </row>
    <row r="80" spans="1:5" s="2" customFormat="1" ht="12.75">
      <c r="A80" s="11">
        <v>5</v>
      </c>
      <c r="B80" s="12" t="s">
        <v>113</v>
      </c>
      <c r="C80" s="5" t="s">
        <v>85</v>
      </c>
      <c r="D80" s="5" t="s">
        <v>114</v>
      </c>
      <c r="E80" s="5">
        <v>586.06</v>
      </c>
    </row>
    <row r="81" spans="1:5" s="2" customFormat="1" ht="12.75">
      <c r="A81" s="11">
        <v>6</v>
      </c>
      <c r="B81" s="12" t="s">
        <v>115</v>
      </c>
      <c r="C81" s="5" t="s">
        <v>51</v>
      </c>
      <c r="D81" s="5" t="s">
        <v>116</v>
      </c>
      <c r="E81" s="5">
        <v>1603.05</v>
      </c>
    </row>
    <row r="82" spans="1:5" s="2" customFormat="1" ht="12.75">
      <c r="A82" s="11">
        <v>7</v>
      </c>
      <c r="B82" s="12" t="s">
        <v>117</v>
      </c>
      <c r="C82" s="5" t="s">
        <v>51</v>
      </c>
      <c r="D82" s="5" t="s">
        <v>118</v>
      </c>
      <c r="E82" s="5">
        <v>1620.98</v>
      </c>
    </row>
    <row r="83" spans="1:5" s="2" customFormat="1" ht="12.75">
      <c r="A83" s="11">
        <v>8</v>
      </c>
      <c r="B83" s="12" t="s">
        <v>119</v>
      </c>
      <c r="C83" s="5" t="s">
        <v>51</v>
      </c>
      <c r="D83" s="5" t="s">
        <v>120</v>
      </c>
      <c r="E83" s="5">
        <v>810.98</v>
      </c>
    </row>
    <row r="84" spans="1:5" s="2" customFormat="1" ht="12.75">
      <c r="A84" s="11">
        <v>9</v>
      </c>
      <c r="B84" s="12" t="s">
        <v>121</v>
      </c>
      <c r="C84" s="5" t="s">
        <v>51</v>
      </c>
      <c r="D84" s="5" t="s">
        <v>122</v>
      </c>
      <c r="E84" s="5">
        <v>851.14</v>
      </c>
    </row>
    <row r="85" spans="1:5" s="2" customFormat="1" ht="12.75" hidden="1">
      <c r="A85" s="5"/>
      <c r="B85" s="6" t="s">
        <v>55</v>
      </c>
      <c r="C85" s="5"/>
      <c r="D85" s="5"/>
      <c r="E85" s="5">
        <f>SUM(E76:E84)</f>
        <v>111572.35999999999</v>
      </c>
    </row>
    <row r="86" spans="1:5" s="2" customFormat="1" ht="12.75" hidden="1">
      <c r="A86" s="5"/>
      <c r="B86" s="6"/>
      <c r="C86" s="5"/>
      <c r="D86" s="5"/>
      <c r="E86" s="5"/>
    </row>
    <row r="87" spans="1:5" s="2" customFormat="1" ht="12.75">
      <c r="A87" s="11" t="s">
        <v>123</v>
      </c>
      <c r="B87" s="11"/>
      <c r="C87" s="11"/>
      <c r="D87" s="11"/>
      <c r="E87" s="11"/>
    </row>
    <row r="88" spans="1:5" s="2" customFormat="1" ht="12.75">
      <c r="A88" s="12" t="s">
        <v>1</v>
      </c>
      <c r="B88" s="12" t="s">
        <v>47</v>
      </c>
      <c r="C88" s="11" t="s">
        <v>2</v>
      </c>
      <c r="D88" s="11" t="s">
        <v>48</v>
      </c>
      <c r="E88" s="11" t="s">
        <v>49</v>
      </c>
    </row>
    <row r="89" spans="1:5" s="2" customFormat="1" ht="12.75">
      <c r="A89" s="11">
        <v>1</v>
      </c>
      <c r="B89" s="12" t="s">
        <v>124</v>
      </c>
      <c r="C89" s="5" t="s">
        <v>51</v>
      </c>
      <c r="D89" s="12" t="s">
        <v>125</v>
      </c>
      <c r="E89" s="12">
        <v>1796.01</v>
      </c>
    </row>
    <row r="90" spans="1:5" s="2" customFormat="1" ht="12.75">
      <c r="A90" s="11">
        <v>2</v>
      </c>
      <c r="B90" s="12" t="s">
        <v>84</v>
      </c>
      <c r="C90" s="5" t="s">
        <v>85</v>
      </c>
      <c r="D90" s="12"/>
      <c r="E90" s="12">
        <v>3896.84</v>
      </c>
    </row>
    <row r="91" spans="1:5" s="2" customFormat="1" ht="12.75">
      <c r="A91" s="11">
        <v>3</v>
      </c>
      <c r="B91" s="12" t="s">
        <v>126</v>
      </c>
      <c r="C91" s="5" t="s">
        <v>85</v>
      </c>
      <c r="D91" s="5" t="s">
        <v>127</v>
      </c>
      <c r="E91" s="5">
        <v>337.54</v>
      </c>
    </row>
    <row r="92" spans="1:5" ht="12.75" hidden="1">
      <c r="A92" s="27">
        <v>4</v>
      </c>
      <c r="B92" s="18"/>
      <c r="C92" s="17"/>
      <c r="D92" s="17"/>
      <c r="E92" s="17"/>
    </row>
    <row r="93" spans="1:5" ht="12.75" hidden="1">
      <c r="A93" s="27">
        <v>5</v>
      </c>
      <c r="B93" s="18"/>
      <c r="C93" s="17"/>
      <c r="D93" s="17"/>
      <c r="E93" s="17"/>
    </row>
    <row r="94" spans="1:5" ht="12.75" hidden="1">
      <c r="A94" s="27">
        <v>6</v>
      </c>
      <c r="B94" s="18"/>
      <c r="C94" s="17"/>
      <c r="D94" s="17"/>
      <c r="E94" s="17"/>
    </row>
    <row r="95" spans="1:5" ht="12.75" hidden="1">
      <c r="A95" s="27">
        <v>7</v>
      </c>
      <c r="B95" s="18"/>
      <c r="C95" s="17"/>
      <c r="D95" s="17"/>
      <c r="E95" s="17"/>
    </row>
    <row r="96" spans="1:5" ht="12.75" hidden="1">
      <c r="A96" s="27">
        <v>8</v>
      </c>
      <c r="B96" s="18"/>
      <c r="C96" s="17"/>
      <c r="D96" s="17"/>
      <c r="E96" s="17"/>
    </row>
    <row r="97" spans="1:5" ht="12.75" hidden="1">
      <c r="A97" s="27">
        <v>9</v>
      </c>
      <c r="B97" s="18"/>
      <c r="C97" s="17"/>
      <c r="D97" s="17"/>
      <c r="E97" s="17"/>
    </row>
    <row r="98" spans="1:5" ht="12.75" hidden="1">
      <c r="A98" s="19"/>
      <c r="B98" s="28" t="s">
        <v>55</v>
      </c>
      <c r="C98" s="19"/>
      <c r="D98" s="19"/>
      <c r="E98" s="19">
        <f>SUM(E89:E97)</f>
        <v>6030.39</v>
      </c>
    </row>
    <row r="99" spans="1:5" s="30" customFormat="1" ht="12.75" hidden="1">
      <c r="A99" s="20"/>
      <c r="B99" s="29"/>
      <c r="C99" s="20"/>
      <c r="D99" s="20"/>
      <c r="E99" s="20"/>
    </row>
    <row r="100" ht="12.75" hidden="1"/>
    <row r="101" spans="1:5" ht="12.75" hidden="1">
      <c r="A101" s="31"/>
      <c r="B101" s="32" t="s">
        <v>74</v>
      </c>
      <c r="C101" s="31"/>
      <c r="D101" s="31"/>
      <c r="E101" s="31">
        <f>E8+E15+E22+E28+E37+E44+E52+E59+E66+E73+E85+E98</f>
        <v>266194.49</v>
      </c>
    </row>
  </sheetData>
  <sheetProtection selectLockedCells="1" selectUnlockedCells="1"/>
  <mergeCells count="12">
    <mergeCell ref="A1:E1"/>
    <mergeCell ref="A10:E10"/>
    <mergeCell ref="A17:E17"/>
    <mergeCell ref="A23:E23"/>
    <mergeCell ref="A30:E30"/>
    <mergeCell ref="A39:E39"/>
    <mergeCell ref="A46:E46"/>
    <mergeCell ref="A54:E54"/>
    <mergeCell ref="A60:E60"/>
    <mergeCell ref="A67:E67"/>
    <mergeCell ref="A74:E74"/>
    <mergeCell ref="A87:E8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2018-01-23T13:52:43Z</cp:lastPrinted>
  <dcterms:modified xsi:type="dcterms:W3CDTF">2018-04-02T05:40:01Z</dcterms:modified>
  <cp:category/>
  <cp:version/>
  <cp:contentType/>
  <cp:contentStatus/>
  <cp:revision>287</cp:revision>
</cp:coreProperties>
</file>